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line_d\Desktop\"/>
    </mc:Choice>
  </mc:AlternateContent>
  <bookViews>
    <workbookView xWindow="0" yWindow="0" windowWidth="13572" windowHeight="5184"/>
  </bookViews>
  <sheets>
    <sheet name="Feuil1" sheetId="1" r:id="rId1"/>
  </sheets>
  <definedNames>
    <definedName name="_TC1">Feuil1!$E$48</definedName>
    <definedName name="_TC2">Feuil1!$O$4</definedName>
    <definedName name="_TC3">Feuil1!$E$59</definedName>
    <definedName name="_TC4">#REF!</definedName>
    <definedName name="DeuxPIHCCarre">Feuil1!$A$76</definedName>
    <definedName name="dist">Feuil1!$E$1</definedName>
    <definedName name="emissivity">#REF!</definedName>
    <definedName name="epsilon">Feuil1!$J$3</definedName>
    <definedName name="HCSurK">Feuil1!$B$76</definedName>
    <definedName name="oméga">Feuil1!$E$52</definedName>
    <definedName name="TC">Feuil1!$D$1</definedName>
    <definedName name="Temp_units">Feuil1!$O$1:$O$3</definedName>
    <definedName name="TEMP1">#REF!</definedName>
    <definedName name="TEMP2">#REF!</definedName>
    <definedName name="TEMP3">#REF!</definedName>
    <definedName name="TK">Feuil1!$D$1</definedName>
    <definedName name="Unit">Feuil1!$F$48</definedName>
  </definedNames>
  <calcPr calcId="162913"/>
  <fileRecoveryPr autoRecover="0"/>
</workbook>
</file>

<file path=xl/calcChain.xml><?xml version="1.0" encoding="utf-8"?>
<calcChain xmlns="http://schemas.openxmlformats.org/spreadsheetml/2006/main">
  <c r="O4" i="1" l="1"/>
  <c r="E52" i="1" s="1"/>
  <c r="I41" i="1" l="1"/>
  <c r="A76" i="1" l="1"/>
  <c r="E53" i="1" s="1"/>
  <c r="B76" i="1"/>
  <c r="M50" i="1" l="1"/>
  <c r="E59" i="1"/>
  <c r="M125" i="1"/>
  <c r="M109" i="1"/>
  <c r="M93" i="1"/>
  <c r="M77" i="1"/>
  <c r="M61" i="1"/>
  <c r="M144" i="1"/>
  <c r="M112" i="1"/>
  <c r="M80" i="1"/>
  <c r="M139" i="1"/>
  <c r="M123" i="1"/>
  <c r="M107" i="1"/>
  <c r="M91" i="1"/>
  <c r="M75" i="1"/>
  <c r="M59" i="1"/>
  <c r="M140" i="1"/>
  <c r="M108" i="1"/>
  <c r="M76" i="1"/>
  <c r="M150" i="1"/>
  <c r="M134" i="1"/>
  <c r="M118" i="1"/>
  <c r="M102" i="1"/>
  <c r="M86" i="1"/>
  <c r="M70" i="1"/>
  <c r="M54" i="1"/>
  <c r="M138" i="1"/>
  <c r="M106" i="1"/>
  <c r="M58" i="1"/>
  <c r="M137" i="1"/>
  <c r="M145" i="1"/>
  <c r="M121" i="1"/>
  <c r="M105" i="1"/>
  <c r="M89" i="1"/>
  <c r="M73" i="1"/>
  <c r="M57" i="1"/>
  <c r="M136" i="1"/>
  <c r="M104" i="1"/>
  <c r="M68" i="1"/>
  <c r="M151" i="1"/>
  <c r="M135" i="1"/>
  <c r="M119" i="1"/>
  <c r="M103" i="1"/>
  <c r="M87" i="1"/>
  <c r="M71" i="1"/>
  <c r="M55" i="1"/>
  <c r="M132" i="1"/>
  <c r="M100" i="1"/>
  <c r="M72" i="1"/>
  <c r="M146" i="1"/>
  <c r="M130" i="1"/>
  <c r="M114" i="1"/>
  <c r="M98" i="1"/>
  <c r="M82" i="1"/>
  <c r="M66" i="1"/>
  <c r="M90" i="1"/>
  <c r="M149" i="1"/>
  <c r="M129" i="1"/>
  <c r="M117" i="1"/>
  <c r="M101" i="1"/>
  <c r="M85" i="1"/>
  <c r="M69" i="1"/>
  <c r="M53" i="1"/>
  <c r="M128" i="1"/>
  <c r="M96" i="1"/>
  <c r="M60" i="1"/>
  <c r="M147" i="1"/>
  <c r="M131" i="1"/>
  <c r="M115" i="1"/>
  <c r="M99" i="1"/>
  <c r="M83" i="1"/>
  <c r="M67" i="1"/>
  <c r="M51" i="1"/>
  <c r="M124" i="1"/>
  <c r="M92" i="1"/>
  <c r="M64" i="1"/>
  <c r="M142" i="1"/>
  <c r="M126" i="1"/>
  <c r="M110" i="1"/>
  <c r="M94" i="1"/>
  <c r="M78" i="1"/>
  <c r="M62" i="1"/>
  <c r="M133" i="1"/>
  <c r="M141" i="1"/>
  <c r="M113" i="1"/>
  <c r="M97" i="1"/>
  <c r="M81" i="1"/>
  <c r="M65" i="1"/>
  <c r="M49" i="1"/>
  <c r="M120" i="1"/>
  <c r="M88" i="1"/>
  <c r="M52" i="1"/>
  <c r="M143" i="1"/>
  <c r="M127" i="1"/>
  <c r="M111" i="1"/>
  <c r="M95" i="1"/>
  <c r="M79" i="1"/>
  <c r="M63" i="1"/>
  <c r="M148" i="1"/>
  <c r="M116" i="1"/>
  <c r="M84" i="1"/>
  <c r="M56" i="1"/>
  <c r="M122" i="1"/>
  <c r="M74" i="1"/>
</calcChain>
</file>

<file path=xl/sharedStrings.xml><?xml version="1.0" encoding="utf-8"?>
<sst xmlns="http://schemas.openxmlformats.org/spreadsheetml/2006/main" count="34" uniqueCount="31">
  <si>
    <t>°C</t>
  </si>
  <si>
    <t>Temperature</t>
  </si>
  <si>
    <t>Wavelength (µm)</t>
  </si>
  <si>
    <t>Peak wavelength</t>
  </si>
  <si>
    <t>µm</t>
  </si>
  <si>
    <t>Radiant emittance @ peak wavelength</t>
  </si>
  <si>
    <t>Calculation: Radiant Emittance at Peak Wavelength</t>
  </si>
  <si>
    <t>Calculation: Radiant Emittance at Chosen Wavelength</t>
  </si>
  <si>
    <t>Radiant emittance @ chosen wavelength</t>
  </si>
  <si>
    <t>Blackbody Temperature</t>
  </si>
  <si>
    <t>Selected wavelength</t>
  </si>
  <si>
    <t>T</t>
  </si>
  <si>
    <t>Temperature of blackbody</t>
  </si>
  <si>
    <t>Kelvin</t>
  </si>
  <si>
    <t>Wavelength</t>
  </si>
  <si>
    <t>meters</t>
  </si>
  <si>
    <t>c</t>
  </si>
  <si>
    <t>Speed of light</t>
  </si>
  <si>
    <t>m/s</t>
  </si>
  <si>
    <t>k</t>
  </si>
  <si>
    <t>Js</t>
  </si>
  <si>
    <t>h</t>
  </si>
  <si>
    <t>Planck's constant</t>
  </si>
  <si>
    <t>J/K</t>
  </si>
  <si>
    <t>Bolztmann's constant</t>
  </si>
  <si>
    <t>K</t>
  </si>
  <si>
    <t>F</t>
  </si>
  <si>
    <r>
      <rPr>
        <b/>
        <sz val="18"/>
        <color rgb="FFC00000"/>
        <rFont val="Calibri"/>
        <family val="2"/>
        <scheme val="minor"/>
      </rPr>
      <t>PLANCK ENERGY DISTRIBUTION FORMULA</t>
    </r>
    <r>
      <rPr>
        <sz val="11"/>
        <rFont val="Calibri"/>
        <family val="2"/>
        <scheme val="minor"/>
      </rPr>
      <t xml:space="preserve">
</t>
    </r>
  </si>
  <si>
    <r>
      <t>W/m</t>
    </r>
    <r>
      <rPr>
        <b/>
        <vertAlign val="superscript"/>
        <sz val="10"/>
        <rFont val="Trebuchet MS"/>
        <family val="2"/>
      </rPr>
      <t>2</t>
    </r>
    <r>
      <rPr>
        <b/>
        <sz val="10"/>
        <rFont val="Trebuchet MS"/>
        <family val="2"/>
      </rPr>
      <t>/µm</t>
    </r>
  </si>
  <si>
    <t>λ</t>
  </si>
  <si>
    <r>
      <t>dE/d</t>
    </r>
    <r>
      <rPr>
        <b/>
        <sz val="12"/>
        <color theme="0"/>
        <rFont val="Symbol"/>
        <family val="1"/>
        <charset val="2"/>
      </rPr>
      <t>l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0"/>
        <color theme="0"/>
        <rFont val="Calibri"/>
        <family val="2"/>
        <scheme val="minor"/>
      </rPr>
      <t>(W/m</t>
    </r>
    <r>
      <rPr>
        <b/>
        <vertAlign val="super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/µm)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</si>
</sst>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E+00"/>
    <numFmt numFmtId="165" formatCode="0.000"/>
  </numFmts>
  <fonts count="2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Symbol"/>
      <family val="1"/>
      <charset val="2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b/>
      <sz val="12"/>
      <color theme="0"/>
      <name val="Trebuchet MS"/>
      <family val="2"/>
    </font>
    <font>
      <b/>
      <sz val="10"/>
      <name val="Trebuchet MS"/>
      <family val="2"/>
    </font>
    <font>
      <b/>
      <sz val="18"/>
      <color rgb="FFC00000"/>
      <name val="Calibri"/>
      <family val="2"/>
      <scheme val="minor"/>
    </font>
    <font>
      <b/>
      <sz val="12"/>
      <name val="Trebuchet MS"/>
      <family val="2"/>
    </font>
    <font>
      <sz val="11"/>
      <name val="Trebuchet MS"/>
      <family val="2"/>
    </font>
    <font>
      <b/>
      <vertAlign val="superscript"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0" tint="-0.34998626667073579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C6C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164" fontId="3" fillId="7" borderId="3" xfId="0" applyNumberFormat="1" applyFont="1" applyFill="1" applyBorder="1" applyAlignment="1">
      <alignment horizontal="center"/>
    </xf>
    <xf numFmtId="0" fontId="9" fillId="9" borderId="0" xfId="0" applyFont="1" applyFill="1"/>
    <xf numFmtId="0" fontId="9" fillId="8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vertical="center"/>
    </xf>
    <xf numFmtId="0" fontId="6" fillId="3" borderId="0" xfId="0" applyFont="1" applyFill="1"/>
    <xf numFmtId="2" fontId="2" fillId="0" borderId="0" xfId="0" applyNumberFormat="1" applyFont="1" applyProtection="1"/>
    <xf numFmtId="0" fontId="12" fillId="5" borderId="0" xfId="0" applyFont="1" applyFill="1" applyAlignment="1" applyProtection="1">
      <alignment vertical="center"/>
      <protection locked="0"/>
    </xf>
    <xf numFmtId="0" fontId="9" fillId="5" borderId="0" xfId="0" applyFont="1" applyFill="1" applyAlignment="1" applyProtection="1">
      <alignment horizontal="right" vertical="center"/>
      <protection locked="0"/>
    </xf>
    <xf numFmtId="2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2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9" fillId="0" borderId="7" xfId="0" applyFont="1" applyBorder="1"/>
    <xf numFmtId="0" fontId="7" fillId="0" borderId="7" xfId="0" applyFont="1" applyBorder="1"/>
    <xf numFmtId="0" fontId="9" fillId="0" borderId="8" xfId="0" applyFont="1" applyBorder="1"/>
    <xf numFmtId="0" fontId="7" fillId="0" borderId="8" xfId="0" applyFont="1" applyBorder="1"/>
    <xf numFmtId="0" fontId="7" fillId="5" borderId="7" xfId="0" applyFont="1" applyFill="1" applyBorder="1" applyProtection="1">
      <protection locked="0"/>
    </xf>
    <xf numFmtId="0" fontId="9" fillId="8" borderId="7" xfId="0" applyFont="1" applyFill="1" applyBorder="1"/>
    <xf numFmtId="0" fontId="9" fillId="9" borderId="7" xfId="0" applyFont="1" applyFill="1" applyBorder="1"/>
    <xf numFmtId="165" fontId="7" fillId="9" borderId="7" xfId="0" applyNumberFormat="1" applyFont="1" applyFill="1" applyBorder="1"/>
    <xf numFmtId="2" fontId="7" fillId="9" borderId="0" xfId="0" applyNumberFormat="1" applyFont="1" applyFill="1"/>
    <xf numFmtId="165" fontId="7" fillId="8" borderId="0" xfId="0" applyNumberFormat="1" applyFont="1" applyFill="1"/>
    <xf numFmtId="0" fontId="9" fillId="6" borderId="0" xfId="0" applyFont="1" applyFill="1" applyAlignment="1">
      <alignment horizontal="center" vertical="center"/>
    </xf>
    <xf numFmtId="0" fontId="9" fillId="6" borderId="0" xfId="0" applyFont="1" applyFill="1"/>
    <xf numFmtId="0" fontId="8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4" fillId="6" borderId="7" xfId="0" applyFont="1" applyFill="1" applyBorder="1"/>
    <xf numFmtId="0" fontId="15" fillId="6" borderId="7" xfId="0" applyFont="1" applyFill="1" applyBorder="1"/>
    <xf numFmtId="0" fontId="9" fillId="6" borderId="7" xfId="0" applyFont="1" applyFill="1" applyBorder="1"/>
    <xf numFmtId="0" fontId="8" fillId="4" borderId="0" xfId="0" applyFont="1" applyFill="1" applyAlignment="1">
      <alignment vertical="center"/>
    </xf>
    <xf numFmtId="0" fontId="14" fillId="6" borderId="0" xfId="0" applyFont="1" applyFill="1"/>
    <xf numFmtId="0" fontId="15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6C6C6"/>
      <color rgb="FFFF9999"/>
      <color rgb="FFFFCCCC"/>
      <color rgb="FF4C4C4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dE/d</a:t>
            </a:r>
            <a:r>
              <a:rPr lang="el-GR" sz="1800" b="0" i="0" u="none" strike="noStrike" baseline="0">
                <a:effectLst/>
              </a:rPr>
              <a:t>λ</a:t>
            </a:r>
            <a:r>
              <a:rPr lang="en-US"/>
              <a:t> (W/</a:t>
            </a:r>
            <a:r>
              <a:rPr lang="fr-FR" sz="1800" b="1" i="0" u="none" strike="noStrike" baseline="0">
                <a:effectLst/>
              </a:rPr>
              <a:t>m²</a:t>
            </a:r>
            <a:r>
              <a:rPr lang="en-US"/>
              <a:t>/µm)</a:t>
            </a:r>
          </a:p>
        </c:rich>
      </c:tx>
      <c:layout>
        <c:manualLayout>
          <c:xMode val="edge"/>
          <c:yMode val="edge"/>
          <c:x val="1.747442115380908E-2"/>
          <c:y val="1.49672264418275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Feuil1!$M$48</c:f>
              <c:strCache>
                <c:ptCount val="1"/>
                <c:pt idx="0">
                  <c:v>dE/dl (W/m2/µm)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Feuil1!$L$49:$L$151</c:f>
              <c:numCache>
                <c:formatCode>General</c:formatCode>
                <c:ptCount val="103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1.6</c:v>
                </c:pt>
                <c:pt idx="11">
                  <c:v>1.8</c:v>
                </c:pt>
                <c:pt idx="12">
                  <c:v>2</c:v>
                </c:pt>
                <c:pt idx="13">
                  <c:v>2.2000000000000002</c:v>
                </c:pt>
                <c:pt idx="14">
                  <c:v>2.4</c:v>
                </c:pt>
                <c:pt idx="15">
                  <c:v>2.6</c:v>
                </c:pt>
                <c:pt idx="16">
                  <c:v>2.8</c:v>
                </c:pt>
                <c:pt idx="17">
                  <c:v>3</c:v>
                </c:pt>
                <c:pt idx="18">
                  <c:v>3.2</c:v>
                </c:pt>
                <c:pt idx="19">
                  <c:v>3.4</c:v>
                </c:pt>
                <c:pt idx="20">
                  <c:v>3.6</c:v>
                </c:pt>
                <c:pt idx="21">
                  <c:v>3.8</c:v>
                </c:pt>
                <c:pt idx="22">
                  <c:v>4</c:v>
                </c:pt>
                <c:pt idx="23">
                  <c:v>4.2</c:v>
                </c:pt>
                <c:pt idx="24">
                  <c:v>4.4000000000000004</c:v>
                </c:pt>
                <c:pt idx="25">
                  <c:v>4.5999999999999996</c:v>
                </c:pt>
                <c:pt idx="26">
                  <c:v>4.8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</c:v>
                </c:pt>
                <c:pt idx="31">
                  <c:v>5.8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</c:v>
                </c:pt>
                <c:pt idx="36">
                  <c:v>6.8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</c:v>
                </c:pt>
                <c:pt idx="41">
                  <c:v>7.8</c:v>
                </c:pt>
                <c:pt idx="42">
                  <c:v>8</c:v>
                </c:pt>
                <c:pt idx="43">
                  <c:v>8.1999999999999993</c:v>
                </c:pt>
                <c:pt idx="44">
                  <c:v>8.4</c:v>
                </c:pt>
                <c:pt idx="45">
                  <c:v>8.6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9.4</c:v>
                </c:pt>
                <c:pt idx="50">
                  <c:v>9.6</c:v>
                </c:pt>
                <c:pt idx="51">
                  <c:v>9.8000000000000007</c:v>
                </c:pt>
                <c:pt idx="52">
                  <c:v>10</c:v>
                </c:pt>
                <c:pt idx="53">
                  <c:v>10.199999999999999</c:v>
                </c:pt>
                <c:pt idx="54">
                  <c:v>10.4</c:v>
                </c:pt>
                <c:pt idx="55">
                  <c:v>10.6</c:v>
                </c:pt>
                <c:pt idx="56">
                  <c:v>10.8</c:v>
                </c:pt>
                <c:pt idx="57">
                  <c:v>11</c:v>
                </c:pt>
                <c:pt idx="58">
                  <c:v>11.2</c:v>
                </c:pt>
                <c:pt idx="59">
                  <c:v>11.4</c:v>
                </c:pt>
                <c:pt idx="60">
                  <c:v>11.6</c:v>
                </c:pt>
                <c:pt idx="61">
                  <c:v>11.8</c:v>
                </c:pt>
                <c:pt idx="62">
                  <c:v>12</c:v>
                </c:pt>
                <c:pt idx="63">
                  <c:v>12.2</c:v>
                </c:pt>
                <c:pt idx="64">
                  <c:v>12.4</c:v>
                </c:pt>
                <c:pt idx="65">
                  <c:v>12.6</c:v>
                </c:pt>
                <c:pt idx="66">
                  <c:v>12.8</c:v>
                </c:pt>
                <c:pt idx="67">
                  <c:v>13</c:v>
                </c:pt>
                <c:pt idx="68">
                  <c:v>13.2</c:v>
                </c:pt>
                <c:pt idx="69">
                  <c:v>13.4</c:v>
                </c:pt>
                <c:pt idx="70">
                  <c:v>13.6</c:v>
                </c:pt>
                <c:pt idx="71">
                  <c:v>13.8</c:v>
                </c:pt>
                <c:pt idx="72">
                  <c:v>14</c:v>
                </c:pt>
                <c:pt idx="73">
                  <c:v>14.2</c:v>
                </c:pt>
                <c:pt idx="74">
                  <c:v>14.4</c:v>
                </c:pt>
                <c:pt idx="75">
                  <c:v>14.6</c:v>
                </c:pt>
                <c:pt idx="76">
                  <c:v>14.8</c:v>
                </c:pt>
                <c:pt idx="77">
                  <c:v>15</c:v>
                </c:pt>
                <c:pt idx="78">
                  <c:v>15.2</c:v>
                </c:pt>
                <c:pt idx="79">
                  <c:v>15.4</c:v>
                </c:pt>
                <c:pt idx="80">
                  <c:v>15.6</c:v>
                </c:pt>
                <c:pt idx="81">
                  <c:v>15.8</c:v>
                </c:pt>
                <c:pt idx="82">
                  <c:v>16</c:v>
                </c:pt>
                <c:pt idx="83">
                  <c:v>16.2</c:v>
                </c:pt>
                <c:pt idx="84">
                  <c:v>16.399999999999999</c:v>
                </c:pt>
                <c:pt idx="85">
                  <c:v>16.600000000000001</c:v>
                </c:pt>
                <c:pt idx="86">
                  <c:v>16.8</c:v>
                </c:pt>
                <c:pt idx="87">
                  <c:v>17</c:v>
                </c:pt>
                <c:pt idx="88">
                  <c:v>17.2</c:v>
                </c:pt>
                <c:pt idx="89">
                  <c:v>17.399999999999999</c:v>
                </c:pt>
                <c:pt idx="90">
                  <c:v>17.600000000000001</c:v>
                </c:pt>
                <c:pt idx="91">
                  <c:v>17.8</c:v>
                </c:pt>
                <c:pt idx="92">
                  <c:v>18</c:v>
                </c:pt>
                <c:pt idx="93">
                  <c:v>18.2</c:v>
                </c:pt>
                <c:pt idx="94">
                  <c:v>18.399999999999999</c:v>
                </c:pt>
                <c:pt idx="95">
                  <c:v>18.600000000000001</c:v>
                </c:pt>
                <c:pt idx="96">
                  <c:v>18.8</c:v>
                </c:pt>
                <c:pt idx="97">
                  <c:v>19</c:v>
                </c:pt>
                <c:pt idx="98">
                  <c:v>19.2</c:v>
                </c:pt>
                <c:pt idx="99">
                  <c:v>19.399999999999999</c:v>
                </c:pt>
                <c:pt idx="100">
                  <c:v>19.600000000000001</c:v>
                </c:pt>
                <c:pt idx="101">
                  <c:v>19.8</c:v>
                </c:pt>
                <c:pt idx="102">
                  <c:v>20</c:v>
                </c:pt>
              </c:numCache>
            </c:numRef>
          </c:xVal>
          <c:yVal>
            <c:numRef>
              <c:f>Feuil1!$M$49:$M$151</c:f>
              <c:numCache>
                <c:formatCode>0.000E+00</c:formatCode>
                <c:ptCount val="103"/>
                <c:pt idx="0">
                  <c:v>2.2774786951406951E-10</c:v>
                </c:pt>
                <c:pt idx="1">
                  <c:v>8.2033858527132223E-7</c:v>
                </c:pt>
                <c:pt idx="2">
                  <c:v>1.6298444707215983E-4</c:v>
                </c:pt>
                <c:pt idx="3">
                  <c:v>6.3349071533416517E-3</c:v>
                </c:pt>
                <c:pt idx="4">
                  <c:v>9.0162625212168307E-2</c:v>
                </c:pt>
                <c:pt idx="5">
                  <c:v>0.66342010053558598</c:v>
                </c:pt>
                <c:pt idx="6">
                  <c:v>3.0975685596370508</c:v>
                </c:pt>
                <c:pt idx="7">
                  <c:v>27.678617928965902</c:v>
                </c:pt>
                <c:pt idx="8">
                  <c:v>117.37487008803363</c:v>
                </c:pt>
                <c:pt idx="9">
                  <c:v>201.66273824338688</c:v>
                </c:pt>
                <c:pt idx="10">
                  <c:v>317.13306895626943</c:v>
                </c:pt>
                <c:pt idx="11">
                  <c:v>640.84271942899727</c:v>
                </c:pt>
                <c:pt idx="12">
                  <c:v>1064.1413956922484</c:v>
                </c:pt>
                <c:pt idx="13">
                  <c:v>1539.7853621503307</c:v>
                </c:pt>
                <c:pt idx="14">
                  <c:v>2017.2268923638785</c:v>
                </c:pt>
                <c:pt idx="15">
                  <c:v>2455.5027955660144</c:v>
                </c:pt>
                <c:pt idx="16">
                  <c:v>2828.0094450145166</c:v>
                </c:pt>
                <c:pt idx="17">
                  <c:v>3121.8534700955706</c:v>
                </c:pt>
                <c:pt idx="18">
                  <c:v>3334.7607600119886</c:v>
                </c:pt>
                <c:pt idx="19">
                  <c:v>3471.5174572090564</c:v>
                </c:pt>
                <c:pt idx="20">
                  <c:v>3540.9033468164284</c:v>
                </c:pt>
                <c:pt idx="21">
                  <c:v>3553.4204713101158</c:v>
                </c:pt>
                <c:pt idx="22">
                  <c:v>3519.7875796634571</c:v>
                </c:pt>
                <c:pt idx="23">
                  <c:v>3450.0453388234146</c:v>
                </c:pt>
                <c:pt idx="24">
                  <c:v>3353.097951394579</c:v>
                </c:pt>
                <c:pt idx="25">
                  <c:v>3236.5417376718756</c:v>
                </c:pt>
                <c:pt idx="26">
                  <c:v>3106.6679810790265</c:v>
                </c:pt>
                <c:pt idx="27">
                  <c:v>2968.5616855109179</c:v>
                </c:pt>
                <c:pt idx="28">
                  <c:v>2826.2451298411393</c:v>
                </c:pt>
                <c:pt idx="29">
                  <c:v>2682.8348326233227</c:v>
                </c:pt>
                <c:pt idx="30">
                  <c:v>2540.693975495346</c:v>
                </c:pt>
                <c:pt idx="31">
                  <c:v>2401.5710406850562</c:v>
                </c:pt>
                <c:pt idx="32">
                  <c:v>2266.7207994455089</c:v>
                </c:pt>
                <c:pt idx="33">
                  <c:v>2137.0069396774938</c:v>
                </c:pt>
                <c:pt idx="34">
                  <c:v>2012.9873348453941</c:v>
                </c:pt>
                <c:pt idx="35">
                  <c:v>1894.9837778063063</c:v>
                </c:pt>
                <c:pt idx="36">
                  <c:v>1783.1382937393362</c:v>
                </c:pt>
                <c:pt idx="37">
                  <c:v>1677.4581380173254</c:v>
                </c:pt>
                <c:pt idx="38">
                  <c:v>1577.8514220854038</c:v>
                </c:pt>
                <c:pt idx="39">
                  <c:v>1484.1550801566725</c:v>
                </c:pt>
                <c:pt idx="40">
                  <c:v>1396.1566419412989</c:v>
                </c:pt>
                <c:pt idx="41">
                  <c:v>1313.6110388437398</c:v>
                </c:pt>
                <c:pt idx="42">
                  <c:v>1236.2534562920982</c:v>
                </c:pt>
                <c:pt idx="43">
                  <c:v>1163.8090581159163</c:v>
                </c:pt>
                <c:pt idx="44">
                  <c:v>1096.0002505969537</c:v>
                </c:pt>
                <c:pt idx="45">
                  <c:v>1032.5520220410665</c:v>
                </c:pt>
                <c:pt idx="46">
                  <c:v>973.19578545495642</c:v>
                </c:pt>
                <c:pt idx="47">
                  <c:v>917.67206384427084</c:v>
                </c:pt>
                <c:pt idx="48">
                  <c:v>865.73228655840865</c:v>
                </c:pt>
                <c:pt idx="49">
                  <c:v>817.13990806554546</c:v>
                </c:pt>
                <c:pt idx="50">
                  <c:v>771.67101499384273</c:v>
                </c:pt>
                <c:pt idx="51">
                  <c:v>729.1145510505994</c:v>
                </c:pt>
                <c:pt idx="52">
                  <c:v>689.27226071913515</c:v>
                </c:pt>
                <c:pt idx="53">
                  <c:v>651.95842994284601</c:v>
                </c:pt>
                <c:pt idx="54">
                  <c:v>616.99948412265258</c:v>
                </c:pt>
                <c:pt idx="55">
                  <c:v>584.23348969551455</c:v>
                </c:pt>
                <c:pt idx="56">
                  <c:v>553.50959453807343</c:v>
                </c:pt>
                <c:pt idx="57">
                  <c:v>524.68743381844661</c:v>
                </c:pt>
                <c:pt idx="58">
                  <c:v>497.63652119641046</c:v>
                </c:pt>
                <c:pt idx="59">
                  <c:v>472.23564004651689</c:v>
                </c:pt>
                <c:pt idx="60">
                  <c:v>448.37224533162043</c:v>
                </c:pt>
                <c:pt idx="61">
                  <c:v>425.94188363363355</c:v>
                </c:pt>
                <c:pt idx="62">
                  <c:v>404.84763645453728</c:v>
                </c:pt>
                <c:pt idx="63">
                  <c:v>384.99959007605997</c:v>
                </c:pt>
                <c:pt idx="64">
                  <c:v>366.31433388667165</c:v>
                </c:pt>
                <c:pt idx="65">
                  <c:v>348.71448805152721</c:v>
                </c:pt>
                <c:pt idx="66">
                  <c:v>332.12826063753863</c:v>
                </c:pt>
                <c:pt idx="67">
                  <c:v>316.48903375116038</c:v>
                </c:pt>
                <c:pt idx="68">
                  <c:v>301.73497785300299</c:v>
                </c:pt>
                <c:pt idx="69">
                  <c:v>287.80869314365646</c:v>
                </c:pt>
                <c:pt idx="70">
                  <c:v>274.65687673978698</c:v>
                </c:pt>
                <c:pt idx="71">
                  <c:v>262.23001425575058</c:v>
                </c:pt>
                <c:pt idx="72">
                  <c:v>250.4820943557869</c:v>
                </c:pt>
                <c:pt idx="73">
                  <c:v>239.37034483138862</c:v>
                </c:pt>
                <c:pt idx="74">
                  <c:v>228.8549887769328</c:v>
                </c:pt>
                <c:pt idx="75">
                  <c:v>218.8990194757412</c:v>
                </c:pt>
                <c:pt idx="76">
                  <c:v>209.46799266204278</c:v>
                </c:pt>
                <c:pt idx="77">
                  <c:v>200.52983488692317</c:v>
                </c:pt>
                <c:pt idx="78">
                  <c:v>192.05466678455397</c:v>
                </c:pt>
                <c:pt idx="79">
                  <c:v>184.01464010602692</c:v>
                </c:pt>
                <c:pt idx="80">
                  <c:v>176.38378745987822</c:v>
                </c:pt>
                <c:pt idx="81">
                  <c:v>169.13788376938541</c:v>
                </c:pt>
                <c:pt idx="82">
                  <c:v>162.25431852586087</c:v>
                </c:pt>
                <c:pt idx="83">
                  <c:v>155.71197798370642</c:v>
                </c:pt>
                <c:pt idx="84">
                  <c:v>149.4911365064396</c:v>
                </c:pt>
                <c:pt idx="85">
                  <c:v>143.57335633295222</c:v>
                </c:pt>
                <c:pt idx="86">
                  <c:v>137.94139508976039</c:v>
                </c:pt>
                <c:pt idx="87">
                  <c:v>132.5791204279021</c:v>
                </c:pt>
                <c:pt idx="88">
                  <c:v>127.47143121247476</c:v>
                </c:pt>
                <c:pt idx="89">
                  <c:v>122.60418473865575</c:v>
                </c:pt>
                <c:pt idx="90">
                  <c:v>117.96412949055591</c:v>
                </c:pt>
                <c:pt idx="91">
                  <c:v>113.53884299856323</c:v>
                </c:pt>
                <c:pt idx="92">
                  <c:v>109.31667438711852</c:v>
                </c:pt>
                <c:pt idx="93">
                  <c:v>105.28669123830575</c:v>
                </c:pt>
                <c:pt idx="94">
                  <c:v>101.43863042740995</c:v>
                </c:pt>
                <c:pt idx="95">
                  <c:v>97.762852614892694</c:v>
                </c:pt>
                <c:pt idx="96">
                  <c:v>94.250300105217491</c:v>
                </c:pt>
                <c:pt idx="97">
                  <c:v>90.892457806807755</c:v>
                </c:pt>
                <c:pt idx="98">
                  <c:v>87.681317049294719</c:v>
                </c:pt>
                <c:pt idx="99">
                  <c:v>84.609342034268124</c:v>
                </c:pt>
                <c:pt idx="100">
                  <c:v>81.669438714118726</c:v>
                </c:pt>
                <c:pt idx="101">
                  <c:v>78.85492591040213</c:v>
                </c:pt>
                <c:pt idx="102">
                  <c:v>76.159508498573373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37-40FE-B8D9-29BCF1F12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168792"/>
        <c:axId val="362168008"/>
      </c:scatterChart>
      <c:valAx>
        <c:axId val="362168792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 sz="1000" b="0" i="0" u="none" strike="noStrike" baseline="0">
                    <a:effectLst/>
                  </a:rPr>
                  <a:t>λ</a:t>
                </a:r>
                <a:r>
                  <a:rPr lang="fr-FR"/>
                  <a:t> (µm)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62168008"/>
        <c:crosses val="autoZero"/>
        <c:crossBetween val="midCat"/>
        <c:majorUnit val="1"/>
      </c:valAx>
      <c:valAx>
        <c:axId val="362168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362168792"/>
        <c:crosses val="autoZero"/>
        <c:crossBetween val="midCat"/>
      </c:val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dk1">
        <a:alpha val="50000"/>
      </a:schemeClr>
    </a:solidFill>
    <a:ln>
      <a:noFill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452553</xdr:colOff>
      <xdr:row>47</xdr:row>
      <xdr:rowOff>46696</xdr:rowOff>
    </xdr:from>
    <xdr:to>
      <xdr:col>23</xdr:col>
      <xdr:colOff>42978</xdr:colOff>
      <xdr:row>73</xdr:row>
      <xdr:rowOff>115694</xdr:rowOff>
    </xdr:to>
    <xdr:graphicFrame macro="">
      <xdr:nvGraphicFramePr>
        <xdr:cNvPr id="1576" name="Graphique 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442332</xdr:colOff>
      <xdr:row>45</xdr:row>
      <xdr:rowOff>180974</xdr:rowOff>
    </xdr:from>
    <xdr:to>
      <xdr:col>2</xdr:col>
      <xdr:colOff>1099556</xdr:colOff>
      <xdr:row>48</xdr:row>
      <xdr:rowOff>9292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2332" y="8739535"/>
          <a:ext cx="2134761" cy="93414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[Set the blackbody temperature and</a:t>
          </a:r>
          <a:r>
            <a:rPr lang="fr-FR" sz="1100" b="1" baseline="0"/>
            <a:t> the unit </a:t>
          </a:r>
          <a:r>
            <a:rPr lang="fr-FR" sz="1100" b="1">
              <a:solidFill>
                <a:schemeClr val="accent3">
                  <a:lumMod val="75000"/>
                </a:schemeClr>
              </a:solidFill>
            </a:rPr>
            <a:t>in the green fields </a:t>
          </a:r>
          <a:r>
            <a:rPr lang="fr-FR" sz="1100" b="1"/>
            <a:t>here]  →</a:t>
          </a:r>
        </a:p>
      </xdr:txBody>
    </xdr:sp>
    <xdr:clientData/>
  </xdr:twoCellAnchor>
  <xdr:twoCellAnchor>
    <xdr:from>
      <xdr:col>6</xdr:col>
      <xdr:colOff>47624</xdr:colOff>
      <xdr:row>50</xdr:row>
      <xdr:rowOff>85725</xdr:rowOff>
    </xdr:from>
    <xdr:to>
      <xdr:col>8</xdr:col>
      <xdr:colOff>28575</xdr:colOff>
      <xdr:row>53</xdr:row>
      <xdr:rowOff>47625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67349" y="10258425"/>
          <a:ext cx="1504951" cy="5810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l">
            <a:lnSpc>
              <a:spcPts val="1600"/>
            </a:lnSpc>
          </a:pPr>
          <a:r>
            <a:rPr lang="fr-FR" sz="1100" b="1"/>
            <a:t>           Wien's</a:t>
          </a:r>
          <a:r>
            <a:rPr lang="fr-FR" sz="1100" b="1" baseline="0"/>
            <a:t> Law</a:t>
          </a:r>
        </a:p>
        <a:p>
          <a:pPr algn="l">
            <a:lnSpc>
              <a:spcPts val="1600"/>
            </a:lnSpc>
          </a:pPr>
          <a:r>
            <a:rPr lang="fr-FR" sz="1100" b="1" baseline="0"/>
            <a:t>           Planck's Law</a:t>
          </a:r>
          <a:endParaRPr lang="fr-FR" sz="1100" b="1"/>
        </a:p>
      </xdr:txBody>
    </xdr:sp>
    <xdr:clientData/>
  </xdr:twoCellAnchor>
  <xdr:twoCellAnchor>
    <xdr:from>
      <xdr:col>6</xdr:col>
      <xdr:colOff>104544</xdr:colOff>
      <xdr:row>50</xdr:row>
      <xdr:rowOff>183742</xdr:rowOff>
    </xdr:from>
    <xdr:to>
      <xdr:col>6</xdr:col>
      <xdr:colOff>414615</xdr:colOff>
      <xdr:row>52</xdr:row>
      <xdr:rowOff>39495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24269" y="10565992"/>
          <a:ext cx="310071" cy="27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rgbClr val="C00000"/>
              </a:solidFill>
            </a:rPr>
            <a:t>←</a:t>
          </a:r>
        </a:p>
      </xdr:txBody>
    </xdr:sp>
    <xdr:clientData/>
  </xdr:twoCellAnchor>
  <xdr:twoCellAnchor>
    <xdr:from>
      <xdr:col>6</xdr:col>
      <xdr:colOff>104544</xdr:colOff>
      <xdr:row>51</xdr:row>
      <xdr:rowOff>123825</xdr:rowOff>
    </xdr:from>
    <xdr:to>
      <xdr:col>6</xdr:col>
      <xdr:colOff>428625</xdr:colOff>
      <xdr:row>53</xdr:row>
      <xdr:rowOff>76199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524269" y="10496550"/>
          <a:ext cx="324081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rgbClr val="C00000"/>
              </a:solidFill>
            </a:rPr>
            <a:t>←</a:t>
          </a:r>
        </a:p>
      </xdr:txBody>
    </xdr:sp>
    <xdr:clientData/>
  </xdr:twoCellAnchor>
  <xdr:twoCellAnchor>
    <xdr:from>
      <xdr:col>6</xdr:col>
      <xdr:colOff>47626</xdr:colOff>
      <xdr:row>55</xdr:row>
      <xdr:rowOff>46463</xdr:rowOff>
    </xdr:from>
    <xdr:to>
      <xdr:col>9</xdr:col>
      <xdr:colOff>695325</xdr:colOff>
      <xdr:row>58</xdr:row>
      <xdr:rowOff>207692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13943" y="11104756"/>
          <a:ext cx="2989455" cy="7559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>
            <a:lnSpc>
              <a:spcPts val="1400"/>
            </a:lnSpc>
          </a:pPr>
          <a:r>
            <a:rPr lang="fr-FR" sz="1100" b="1"/>
            <a:t>           [Set the selected</a:t>
          </a:r>
          <a:r>
            <a:rPr lang="fr-FR" sz="1100" b="1" baseline="0"/>
            <a:t> wavelength </a:t>
          </a:r>
          <a:r>
            <a:rPr lang="fr-FR" sz="1100" b="1">
              <a:solidFill>
                <a:schemeClr val="accent3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in the green field here</a:t>
          </a:r>
          <a:r>
            <a:rPr lang="fr-FR" sz="1100" b="1" baseline="0">
              <a:solidFill>
                <a:schemeClr val="accent3">
                  <a:lumMod val="75000"/>
                </a:schemeClr>
              </a:solidFill>
            </a:rPr>
            <a:t> </a:t>
          </a:r>
          <a:r>
            <a:rPr lang="fr-FR" sz="1100" b="1" baseline="0"/>
            <a:t>for the computation of the radiant emittance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  </a:t>
          </a:r>
          <a:endParaRPr lang="fr-FR" sz="1100" b="1" baseline="0"/>
        </a:p>
      </xdr:txBody>
    </xdr:sp>
    <xdr:clientData/>
  </xdr:twoCellAnchor>
  <xdr:twoCellAnchor>
    <xdr:from>
      <xdr:col>5</xdr:col>
      <xdr:colOff>764322</xdr:colOff>
      <xdr:row>56</xdr:row>
      <xdr:rowOff>31130</xdr:rowOff>
    </xdr:from>
    <xdr:to>
      <xdr:col>6</xdr:col>
      <xdr:colOff>293808</xdr:colOff>
      <xdr:row>58</xdr:row>
      <xdr:rowOff>29758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550054" y="11293862"/>
          <a:ext cx="310071" cy="388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rgbClr val="C00000"/>
              </a:solidFill>
            </a:rPr>
            <a:t>←</a:t>
          </a:r>
        </a:p>
      </xdr:txBody>
    </xdr:sp>
    <xdr:clientData/>
  </xdr:twoCellAnchor>
  <xdr:twoCellAnchor>
    <xdr:from>
      <xdr:col>14</xdr:col>
      <xdr:colOff>446048</xdr:colOff>
      <xdr:row>45</xdr:row>
      <xdr:rowOff>92927</xdr:rowOff>
    </xdr:from>
    <xdr:to>
      <xdr:col>22</xdr:col>
      <xdr:colOff>771294</xdr:colOff>
      <xdr:row>47</xdr:row>
      <xdr:rowOff>9292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63707" y="8651488"/>
          <a:ext cx="6569928" cy="594731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/>
            <a:t>Spectral Emittance Graph</a:t>
          </a:r>
        </a:p>
      </xdr:txBody>
    </xdr:sp>
    <xdr:clientData/>
  </xdr:twoCellAnchor>
  <xdr:twoCellAnchor>
    <xdr:from>
      <xdr:col>10</xdr:col>
      <xdr:colOff>854929</xdr:colOff>
      <xdr:row>45</xdr:row>
      <xdr:rowOff>92926</xdr:rowOff>
    </xdr:from>
    <xdr:to>
      <xdr:col>13</xdr:col>
      <xdr:colOff>92929</xdr:colOff>
      <xdr:row>46</xdr:row>
      <xdr:rowOff>436755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580758" y="8651487"/>
          <a:ext cx="1849244" cy="529683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Spectral Emittance Table</a:t>
          </a:r>
        </a:p>
      </xdr:txBody>
    </xdr:sp>
    <xdr:clientData/>
  </xdr:twoCellAnchor>
  <xdr:twoCellAnchor>
    <xdr:from>
      <xdr:col>0</xdr:col>
      <xdr:colOff>0</xdr:colOff>
      <xdr:row>29</xdr:row>
      <xdr:rowOff>167268</xdr:rowOff>
    </xdr:from>
    <xdr:to>
      <xdr:col>23</xdr:col>
      <xdr:colOff>9293</xdr:colOff>
      <xdr:row>32</xdr:row>
      <xdr:rowOff>176793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1884D5CD-F8D0-40F7-B0E4-E579E427CA46}"/>
            </a:ext>
          </a:extLst>
        </xdr:cNvPr>
        <xdr:cNvSpPr txBox="1"/>
      </xdr:nvSpPr>
      <xdr:spPr>
        <a:xfrm>
          <a:off x="0" y="5557024"/>
          <a:ext cx="19152220" cy="567086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/>
            <a:t>The radiation given off by a blackbody occurs in a</a:t>
          </a:r>
          <a:r>
            <a:rPr lang="fr-FR" sz="1400" b="1" baseline="0"/>
            <a:t> wide range of spectrum of wavelengths and, based on careful measurements and quantum theory, Max Planck produced an equation to model the observed blackbody radiation curve. </a:t>
          </a:r>
        </a:p>
        <a:p>
          <a:pPr algn="ctr"/>
          <a:r>
            <a:rPr lang="fr-FR" sz="1400" b="1" baseline="0"/>
            <a:t>His discovery is considered to be one of the most important in the field of quantum physics</a:t>
          </a:r>
          <a:endParaRPr lang="fr-FR" sz="1400" b="1"/>
        </a:p>
      </xdr:txBody>
    </xdr:sp>
    <xdr:clientData/>
  </xdr:twoCellAnchor>
  <xdr:twoCellAnchor>
    <xdr:from>
      <xdr:col>1</xdr:col>
      <xdr:colOff>683013</xdr:colOff>
      <xdr:row>38</xdr:row>
      <xdr:rowOff>233</xdr:rowOff>
    </xdr:from>
    <xdr:to>
      <xdr:col>4</xdr:col>
      <xdr:colOff>462311</xdr:colOff>
      <xdr:row>43</xdr:row>
      <xdr:rowOff>233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ZoneTexte 13">
              <a:extLst>
                <a:ext uri="{FF2B5EF4-FFF2-40B4-BE49-F238E27FC236}">
                  <a16:creationId xmlns:a16="http://schemas.microsoft.com/office/drawing/2014/main" id="{F07FCDF7-0078-46D1-8F1B-379B8336A9B0}"/>
                </a:ext>
              </a:extLst>
            </xdr:cNvPr>
            <xdr:cNvSpPr txBox="1"/>
          </xdr:nvSpPr>
          <xdr:spPr>
            <a:xfrm>
              <a:off x="1463598" y="6793184"/>
              <a:ext cx="3022445" cy="1486829"/>
            </a:xfrm>
            <a:prstGeom prst="rect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100" b="1" i="1">
                            <a:latin typeface="Cambria Math" panose="02040503050406030204" pitchFamily="18" charset="0"/>
                          </a:rPr>
                          <m:t>𝒅𝑬</m:t>
                        </m:r>
                      </m:num>
                      <m:den>
                        <m:r>
                          <a:rPr lang="fr-FR" sz="1100" b="1" i="1">
                            <a:latin typeface="Cambria Math" panose="02040503050406030204" pitchFamily="18" charset="0"/>
                          </a:rPr>
                          <m:t>𝒅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𝝀</m:t>
                        </m:r>
                      </m:den>
                    </m:f>
                    <m:d>
                      <m:dPr>
                        <m:ctrlPr>
                          <a:rPr lang="fr-FR" sz="11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𝝀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𝑻</m:t>
                        </m:r>
                      </m:e>
                    </m:d>
                    <m:r>
                      <a:rPr lang="fr-FR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𝟐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𝝅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𝒉</m:t>
                        </m:r>
                        <m:sSup>
                          <m:sSupPr>
                            <m:ctrlP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𝒄</m:t>
                            </m:r>
                          </m:e>
                          <m:sup>
                            <m: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𝟐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𝝀</m:t>
                            </m:r>
                          </m:e>
                          <m:sup>
                            <m: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𝟓</m:t>
                            </m:r>
                          </m:sup>
                        </m:sSup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sSup>
                          <m:sSupPr>
                            <m:ctrlP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r-FR" sz="11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𝒆</m:t>
                            </m:r>
                          </m:e>
                          <m:sup>
                            <m:f>
                              <m:fPr>
                                <m:ctrlPr>
                                  <a:rPr lang="fr-FR" sz="1100" b="1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fr-FR" sz="1100" b="1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𝒉𝒄</m:t>
                                </m:r>
                              </m:num>
                              <m:den>
                                <m:r>
                                  <a:rPr lang="fr-FR" sz="1100" b="1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𝝀</m:t>
                                </m:r>
                                <m:r>
                                  <a:rPr lang="fr-FR" sz="1100" b="1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𝒌𝑻</m:t>
                                </m:r>
                              </m:den>
                            </m:f>
                          </m:sup>
                        </m:sSup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𝟏</m:t>
                        </m:r>
                        <m:r>
                          <a:rPr lang="fr-FR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fr-FR" sz="1100" b="1"/>
            </a:p>
            <a:p>
              <a:pPr algn="ctr"/>
              <a:endParaRPr lang="fr-FR" sz="1100" b="1"/>
            </a:p>
            <a:p>
              <a:pPr algn="ctr"/>
              <a:r>
                <a:rPr lang="fr-FR" sz="1100" b="1"/>
                <a:t>where </a:t>
              </a:r>
              <a14:m>
                <m:oMath xmlns:m="http://schemas.openxmlformats.org/officeDocument/2006/math">
                  <m:f>
                    <m:f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𝒅𝑬</m:t>
                      </m:r>
                    </m:num>
                    <m:den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𝒅</m:t>
                      </m:r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𝝀</m:t>
                      </m:r>
                    </m:den>
                  </m:f>
                </m:oMath>
              </a14:m>
              <a:r>
                <a:rPr lang="fr-FR" sz="1100" b="1"/>
                <a:t> (W/m²/m)</a:t>
              </a:r>
            </a:p>
          </xdr:txBody>
        </xdr:sp>
      </mc:Choice>
      <mc:Fallback xmlns="">
        <xdr:sp macro="" textlink="">
          <xdr:nvSpPr>
            <xdr:cNvPr id="14" name="ZoneTexte 13">
              <a:extLst>
                <a:ext uri="{FF2B5EF4-FFF2-40B4-BE49-F238E27FC236}">
                  <a16:creationId xmlns:a16="http://schemas.microsoft.com/office/drawing/2014/main" id="{F07FCDF7-0078-46D1-8F1B-379B8336A9B0}"/>
                </a:ext>
              </a:extLst>
            </xdr:cNvPr>
            <xdr:cNvSpPr txBox="1"/>
          </xdr:nvSpPr>
          <xdr:spPr>
            <a:xfrm>
              <a:off x="1463598" y="6793184"/>
              <a:ext cx="3022445" cy="1486829"/>
            </a:xfrm>
            <a:prstGeom prst="rect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fr-FR" sz="1100" b="1" i="0">
                  <a:latin typeface="Cambria Math" panose="02040503050406030204" pitchFamily="18" charset="0"/>
                </a:rPr>
                <a:t>𝒅𝑬/𝒅</a:t>
              </a:r>
              <a:r>
                <a:rPr lang="fr-FR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𝝀 </a:t>
              </a:r>
              <a:r>
                <a:rPr lang="fr-FR" sz="1100" b="1" i="0">
                  <a:latin typeface="Cambria Math" panose="02040503050406030204" pitchFamily="18" charset="0"/>
                </a:rPr>
                <a:t>(</a:t>
              </a:r>
              <a:r>
                <a:rPr lang="fr-FR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𝝀,𝑻)=(𝟐𝝅𝒉𝒄^𝟐)/(𝝀^𝟓 (𝒆^(𝒉𝒄/𝝀𝒌𝑻)−𝟏))</a:t>
              </a:r>
              <a:endParaRPr lang="fr-FR" sz="1100" b="1"/>
            </a:p>
            <a:p>
              <a:pPr algn="ctr"/>
              <a:endParaRPr lang="fr-FR" sz="1100" b="1"/>
            </a:p>
            <a:p>
              <a:pPr algn="ctr"/>
              <a:r>
                <a:rPr lang="fr-FR" sz="1100" b="1"/>
                <a:t>where 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𝒅𝑬/𝒅𝝀</a:t>
              </a:r>
              <a:r>
                <a:rPr lang="fr-FR" sz="1100" b="1"/>
                <a:t> (W/m²/m)</a:t>
              </a:r>
            </a:p>
          </xdr:txBody>
        </xdr:sp>
      </mc:Fallback>
    </mc:AlternateContent>
    <xdr:clientData/>
  </xdr:twoCellAnchor>
  <xdr:twoCellAnchor>
    <xdr:from>
      <xdr:col>14</xdr:col>
      <xdr:colOff>278548</xdr:colOff>
      <xdr:row>36</xdr:row>
      <xdr:rowOff>102221</xdr:rowOff>
    </xdr:from>
    <xdr:to>
      <xdr:col>23</xdr:col>
      <xdr:colOff>37404</xdr:colOff>
      <xdr:row>45</xdr:row>
      <xdr:rowOff>50413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38C4E1C-6ECA-461A-88CE-DA61DC285AEB}"/>
            </a:ext>
          </a:extLst>
        </xdr:cNvPr>
        <xdr:cNvSpPr txBox="1"/>
      </xdr:nvSpPr>
      <xdr:spPr>
        <a:xfrm>
          <a:off x="12396207" y="6895172"/>
          <a:ext cx="6784124" cy="171380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fr-FR" sz="1400" b="0">
              <a:latin typeface="Trebuchet MS" panose="020B0603020202020204" pitchFamily="34" charset="0"/>
            </a:rPr>
            <a:t>While this equation is complicated,</a:t>
          </a:r>
          <a:r>
            <a:rPr lang="fr-FR" sz="1400" b="0" baseline="0">
              <a:latin typeface="Trebuchet MS" panose="020B0603020202020204" pitchFamily="34" charset="0"/>
            </a:rPr>
            <a:t> both conceptually and analytically, the </a:t>
          </a:r>
          <a:r>
            <a:rPr lang="fr-FR" sz="1400" b="1" baseline="0">
              <a:solidFill>
                <a:srgbClr val="C00000"/>
              </a:solidFill>
              <a:latin typeface="Trebuchet MS" panose="020B0603020202020204" pitchFamily="34" charset="0"/>
            </a:rPr>
            <a:t>Planck curve </a:t>
          </a:r>
          <a:r>
            <a:rPr lang="fr-FR" sz="1400" b="0" baseline="0">
              <a:latin typeface="Trebuchet MS" panose="020B0603020202020204" pitchFamily="34" charset="0"/>
            </a:rPr>
            <a:t>predicts the power per unit area per wavelength produced by blackbody radiation given nothing more than the </a:t>
          </a:r>
          <a:r>
            <a:rPr lang="fr-FR" sz="1400" b="1" baseline="0">
              <a:solidFill>
                <a:srgbClr val="C00000"/>
              </a:solidFill>
              <a:latin typeface="Trebuchet MS" panose="020B0603020202020204" pitchFamily="34" charset="0"/>
            </a:rPr>
            <a:t>radiative temperature</a:t>
          </a:r>
          <a:r>
            <a:rPr lang="fr-FR" sz="1400" b="0" baseline="0">
              <a:latin typeface="Trebuchet MS" panose="020B0603020202020204" pitchFamily="34" charset="0"/>
            </a:rPr>
            <a:t>. The radiative spectrum for any object can be predicted to good accuracy by this model. The rate at which energy is radiated per unit area by an object is called </a:t>
          </a:r>
          <a:r>
            <a:rPr lang="fr-FR" sz="1400" b="1" baseline="0">
              <a:solidFill>
                <a:srgbClr val="C00000"/>
              </a:solidFill>
              <a:latin typeface="Trebuchet MS" panose="020B0603020202020204" pitchFamily="34" charset="0"/>
            </a:rPr>
            <a:t>the power or radiant exitance or emittance </a:t>
          </a:r>
          <a:r>
            <a:rPr lang="fr-FR" sz="1400" b="0" baseline="0">
              <a:latin typeface="Trebuchet MS" panose="020B0603020202020204" pitchFamily="34" charset="0"/>
            </a:rPr>
            <a:t>and this can be found by integrating the area under the grap</a:t>
          </a:r>
          <a:r>
            <a:rPr lang="fr-FR" sz="1100" b="0" baseline="0">
              <a:latin typeface="Trebuchet MS" panose="020B0603020202020204" pitchFamily="34" charset="0"/>
            </a:rPr>
            <a:t>h.</a:t>
          </a:r>
          <a:endParaRPr lang="fr-FR" sz="1100" b="0"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10</xdr:col>
      <xdr:colOff>764323</xdr:colOff>
      <xdr:row>38</xdr:row>
      <xdr:rowOff>120807</xdr:rowOff>
    </xdr:from>
    <xdr:to>
      <xdr:col>13</xdr:col>
      <xdr:colOff>16727</xdr:colOff>
      <xdr:row>40</xdr:row>
      <xdr:rowOff>92929</xdr:rowOff>
    </xdr:to>
    <xdr:sp macro="" textlink="">
      <xdr:nvSpPr>
        <xdr:cNvPr id="15" name="Flèche : droite rayée 14">
          <a:extLst>
            <a:ext uri="{FF2B5EF4-FFF2-40B4-BE49-F238E27FC236}">
              <a16:creationId xmlns:a16="http://schemas.microsoft.com/office/drawing/2014/main" id="{617B6103-8CFD-464A-AC7E-1CFA9770BE39}"/>
            </a:ext>
          </a:extLst>
        </xdr:cNvPr>
        <xdr:cNvSpPr/>
      </xdr:nvSpPr>
      <xdr:spPr bwMode="auto">
        <a:xfrm>
          <a:off x="9489223" y="7102632"/>
          <a:ext cx="1862254" cy="391222"/>
        </a:xfrm>
        <a:prstGeom prst="stripedRightArrow">
          <a:avLst/>
        </a:prstGeom>
        <a:solidFill>
          <a:srgbClr val="C0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151"/>
  <sheetViews>
    <sheetView showGridLines="0" showRowColHeaders="0" tabSelected="1" topLeftCell="A36" zoomScale="80" zoomScaleNormal="80" workbookViewId="0">
      <selection activeCell="E58" sqref="E58"/>
    </sheetView>
  </sheetViews>
  <sheetFormatPr baseColWidth="10" defaultColWidth="11.44140625" defaultRowHeight="14.4" x14ac:dyDescent="0.3"/>
  <cols>
    <col min="1" max="1" width="11.44140625" style="1"/>
    <col min="2" max="2" width="10.109375" style="1" customWidth="1"/>
    <col min="3" max="3" width="18.109375" style="1" customWidth="1"/>
    <col min="4" max="4" width="19" style="1" customWidth="1"/>
    <col min="5" max="5" width="11.109375" style="2" customWidth="1"/>
    <col min="6" max="9" width="11.44140625" style="1"/>
    <col min="10" max="10" width="11.88671875" style="1" customWidth="1"/>
    <col min="11" max="11" width="13.5546875" style="1" customWidth="1"/>
    <col min="12" max="12" width="13.109375" style="1" customWidth="1"/>
    <col min="13" max="16384" width="11.44140625" style="1"/>
  </cols>
  <sheetData>
    <row r="1" spans="1:17" x14ac:dyDescent="0.3">
      <c r="A1" s="17"/>
      <c r="B1" s="17"/>
      <c r="C1" s="17"/>
      <c r="D1" s="17"/>
      <c r="E1" s="21"/>
      <c r="F1" s="22"/>
      <c r="G1" s="22"/>
      <c r="H1" s="22"/>
      <c r="I1" s="22"/>
      <c r="J1" s="23"/>
      <c r="K1" s="22"/>
      <c r="L1" s="22"/>
      <c r="M1" s="22"/>
      <c r="N1" s="17"/>
      <c r="O1" s="17" t="s">
        <v>0</v>
      </c>
      <c r="P1" s="17"/>
      <c r="Q1" s="17"/>
    </row>
    <row r="2" spans="1:17" x14ac:dyDescent="0.3">
      <c r="A2" s="17"/>
      <c r="B2" s="17"/>
      <c r="C2" s="17"/>
      <c r="D2" s="17"/>
      <c r="E2" s="21"/>
      <c r="F2" s="22"/>
      <c r="G2" s="22"/>
      <c r="H2" s="22"/>
      <c r="I2" s="22"/>
      <c r="J2" s="22"/>
      <c r="K2" s="22"/>
      <c r="L2" s="22"/>
      <c r="M2" s="22"/>
      <c r="N2" s="17"/>
      <c r="O2" s="17" t="s">
        <v>25</v>
      </c>
      <c r="P2" s="17"/>
      <c r="Q2" s="17"/>
    </row>
    <row r="3" spans="1:17" x14ac:dyDescent="0.3">
      <c r="E3" s="21"/>
      <c r="F3" s="22"/>
      <c r="G3" s="22"/>
      <c r="H3" s="22"/>
      <c r="I3" s="22"/>
      <c r="J3" s="22"/>
      <c r="K3" s="22"/>
      <c r="L3" s="22"/>
      <c r="M3" s="22"/>
      <c r="N3" s="17"/>
      <c r="O3" s="17" t="s">
        <v>26</v>
      </c>
      <c r="P3" s="17"/>
      <c r="Q3" s="17"/>
    </row>
    <row r="4" spans="1:17" x14ac:dyDescent="0.3">
      <c r="E4" s="21"/>
      <c r="F4" s="22"/>
      <c r="G4" s="22"/>
      <c r="H4" s="22"/>
      <c r="I4" s="22"/>
      <c r="J4" s="22"/>
      <c r="K4" s="22"/>
      <c r="L4" s="22"/>
      <c r="M4" s="22"/>
      <c r="N4" s="17"/>
      <c r="O4" s="17">
        <f>IF(Unit="°C",_TC1+273.15,IF(Unit="K",_TC1, 5/9*(_TC1+459.67)))</f>
        <v>773.15</v>
      </c>
      <c r="P4" s="17"/>
      <c r="Q4" s="17"/>
    </row>
    <row r="5" spans="1:17" x14ac:dyDescent="0.3">
      <c r="E5" s="21"/>
      <c r="F5" s="22"/>
      <c r="G5" s="22"/>
      <c r="H5" s="22"/>
      <c r="I5" s="22"/>
      <c r="J5" s="22"/>
      <c r="K5" s="22"/>
      <c r="L5" s="22"/>
      <c r="M5" s="22"/>
      <c r="N5" s="17"/>
      <c r="O5" s="17"/>
      <c r="P5" s="17"/>
      <c r="Q5" s="17"/>
    </row>
    <row r="8" spans="1:17" s="3" customFormat="1" x14ac:dyDescent="0.3">
      <c r="E8" s="4"/>
      <c r="F8" s="4"/>
      <c r="G8" s="4"/>
      <c r="H8" s="4"/>
      <c r="I8" s="4"/>
    </row>
    <row r="9" spans="1:17" s="3" customFormat="1" x14ac:dyDescent="0.3">
      <c r="E9" s="4"/>
      <c r="F9" s="4"/>
      <c r="G9" s="4"/>
      <c r="H9" s="4"/>
      <c r="I9" s="4"/>
    </row>
    <row r="10" spans="1:17" s="3" customFormat="1" x14ac:dyDescent="0.3">
      <c r="E10" s="4"/>
      <c r="F10" s="4"/>
      <c r="G10" s="4"/>
      <c r="H10" s="4"/>
      <c r="I10" s="4"/>
    </row>
    <row r="11" spans="1:17" s="3" customFormat="1" x14ac:dyDescent="0.3">
      <c r="E11" s="4"/>
      <c r="F11" s="4"/>
      <c r="G11" s="4"/>
      <c r="H11" s="4"/>
      <c r="I11" s="4"/>
    </row>
    <row r="12" spans="1:17" s="3" customFormat="1" x14ac:dyDescent="0.3">
      <c r="E12" s="4"/>
      <c r="F12" s="4"/>
      <c r="G12" s="4"/>
      <c r="H12" s="4"/>
      <c r="I12" s="4"/>
    </row>
    <row r="13" spans="1:17" s="3" customFormat="1" x14ac:dyDescent="0.3">
      <c r="B13" s="11"/>
      <c r="E13" s="4"/>
      <c r="F13" s="4"/>
      <c r="G13" s="4"/>
      <c r="H13" s="4"/>
      <c r="I13" s="4"/>
    </row>
    <row r="14" spans="1:17" s="3" customFormat="1" x14ac:dyDescent="0.3">
      <c r="G14" s="4"/>
      <c r="H14" s="4"/>
      <c r="I14" s="4"/>
    </row>
    <row r="36" spans="3:13" ht="23.25" customHeight="1" x14ac:dyDescent="0.45">
      <c r="C36" s="11" t="s">
        <v>27</v>
      </c>
    </row>
    <row r="39" spans="3:13" ht="16.2" x14ac:dyDescent="0.35">
      <c r="F39" s="15" t="s">
        <v>11</v>
      </c>
      <c r="G39" s="27" t="s">
        <v>12</v>
      </c>
      <c r="H39" s="27"/>
      <c r="I39" s="28"/>
      <c r="J39" s="28" t="s">
        <v>13</v>
      </c>
    </row>
    <row r="40" spans="3:13" ht="16.2" x14ac:dyDescent="0.35">
      <c r="F40" s="15" t="s">
        <v>29</v>
      </c>
      <c r="G40" s="29" t="s">
        <v>14</v>
      </c>
      <c r="H40" s="29"/>
      <c r="I40" s="30"/>
      <c r="J40" s="30" t="s">
        <v>15</v>
      </c>
    </row>
    <row r="41" spans="3:13" ht="16.2" x14ac:dyDescent="0.35">
      <c r="F41" s="15" t="s">
        <v>16</v>
      </c>
      <c r="G41" s="29" t="s">
        <v>17</v>
      </c>
      <c r="H41" s="29"/>
      <c r="I41" s="30">
        <f>299800000</f>
        <v>299800000</v>
      </c>
      <c r="J41" s="30" t="s">
        <v>18</v>
      </c>
    </row>
    <row r="42" spans="3:13" ht="16.2" x14ac:dyDescent="0.35">
      <c r="F42" s="15" t="s">
        <v>19</v>
      </c>
      <c r="G42" s="29" t="s">
        <v>24</v>
      </c>
      <c r="H42" s="29"/>
      <c r="I42" s="30">
        <v>1.3809999999999999E-23</v>
      </c>
      <c r="J42" s="30" t="s">
        <v>23</v>
      </c>
    </row>
    <row r="43" spans="3:13" ht="16.2" x14ac:dyDescent="0.35">
      <c r="F43" s="15" t="s">
        <v>21</v>
      </c>
      <c r="G43" s="27" t="s">
        <v>22</v>
      </c>
      <c r="H43" s="27"/>
      <c r="I43" s="28">
        <v>6.6259999999999996E+34</v>
      </c>
      <c r="J43" s="28" t="s">
        <v>20</v>
      </c>
    </row>
    <row r="47" spans="3:13" ht="39" customHeight="1" thickBot="1" x14ac:dyDescent="0.35">
      <c r="D47" s="39" t="s">
        <v>9</v>
      </c>
      <c r="E47" s="40"/>
      <c r="F47" s="40"/>
    </row>
    <row r="48" spans="3:13" ht="31.8" thickBot="1" x14ac:dyDescent="0.35">
      <c r="D48" s="37" t="s">
        <v>1</v>
      </c>
      <c r="E48" s="19">
        <v>500</v>
      </c>
      <c r="F48" s="20" t="s">
        <v>0</v>
      </c>
      <c r="L48" s="5" t="s">
        <v>2</v>
      </c>
      <c r="M48" s="10" t="s">
        <v>30</v>
      </c>
    </row>
    <row r="49" spans="3:13" ht="15" thickBot="1" x14ac:dyDescent="0.35">
      <c r="L49" s="6">
        <v>0.4</v>
      </c>
      <c r="M49" s="12">
        <f t="shared" ref="M49:M80" si="0">DeuxPIHCCarre/L49/L49/L49/L49/L49/(EXP(HCSurK/L49/(_TC2))-1)</f>
        <v>2.2774786951406951E-10</v>
      </c>
    </row>
    <row r="50" spans="3:13" ht="16.5" customHeight="1" thickBot="1" x14ac:dyDescent="0.35">
      <c r="C50" s="16" t="s">
        <v>6</v>
      </c>
      <c r="D50" s="16"/>
      <c r="E50" s="16"/>
      <c r="F50" s="16"/>
      <c r="L50" s="7">
        <v>0.5</v>
      </c>
      <c r="M50" s="12">
        <f t="shared" si="0"/>
        <v>8.2033858527132223E-7</v>
      </c>
    </row>
    <row r="51" spans="3:13" ht="15" customHeight="1" thickBot="1" x14ac:dyDescent="0.35">
      <c r="C51" s="16"/>
      <c r="D51" s="16"/>
      <c r="E51" s="16"/>
      <c r="F51" s="16"/>
      <c r="L51" s="8">
        <v>0.6</v>
      </c>
      <c r="M51" s="12">
        <f t="shared" si="0"/>
        <v>1.6298444707215983E-4</v>
      </c>
    </row>
    <row r="52" spans="3:13" ht="15.6" thickBot="1" x14ac:dyDescent="0.4">
      <c r="C52" s="41" t="s">
        <v>3</v>
      </c>
      <c r="D52" s="42"/>
      <c r="E52" s="34">
        <f>2898/(_TC2)</f>
        <v>3.7483023992756905</v>
      </c>
      <c r="F52" s="33" t="s">
        <v>4</v>
      </c>
      <c r="L52" s="7">
        <v>0.7</v>
      </c>
      <c r="M52" s="12">
        <f t="shared" si="0"/>
        <v>6.3349071533416517E-3</v>
      </c>
    </row>
    <row r="53" spans="3:13" ht="16.8" thickBot="1" x14ac:dyDescent="0.4">
      <c r="C53" s="45" t="s">
        <v>5</v>
      </c>
      <c r="D53" s="46"/>
      <c r="E53" s="35">
        <f>DeuxPIHCCarre/E52/E52/E52/E52/E52/(EXP(HCSurK/E52/(_TC2))-1)</f>
        <v>3555.032047346248</v>
      </c>
      <c r="F53" s="13" t="s">
        <v>28</v>
      </c>
      <c r="L53" s="8">
        <v>0.8</v>
      </c>
      <c r="M53" s="12">
        <f t="shared" si="0"/>
        <v>9.0162625212168307E-2</v>
      </c>
    </row>
    <row r="54" spans="3:13" ht="15" thickBot="1" x14ac:dyDescent="0.35">
      <c r="L54" s="7">
        <v>0.9</v>
      </c>
      <c r="M54" s="12">
        <f t="shared" si="0"/>
        <v>0.66342010053558598</v>
      </c>
    </row>
    <row r="55" spans="3:13" ht="15" thickBot="1" x14ac:dyDescent="0.35">
      <c r="L55" s="8">
        <v>1</v>
      </c>
      <c r="M55" s="12">
        <f t="shared" si="0"/>
        <v>3.0975685596370508</v>
      </c>
    </row>
    <row r="56" spans="3:13" ht="16.5" customHeight="1" thickBot="1" x14ac:dyDescent="0.35">
      <c r="C56" s="44" t="s">
        <v>7</v>
      </c>
      <c r="D56" s="44"/>
      <c r="E56" s="44"/>
      <c r="F56" s="44"/>
      <c r="L56" s="8">
        <v>1.2</v>
      </c>
      <c r="M56" s="12">
        <f t="shared" si="0"/>
        <v>27.678617928965902</v>
      </c>
    </row>
    <row r="57" spans="3:13" ht="15.75" customHeight="1" thickBot="1" x14ac:dyDescent="0.35">
      <c r="C57" s="44"/>
      <c r="D57" s="44"/>
      <c r="E57" s="44"/>
      <c r="F57" s="44"/>
      <c r="L57" s="8">
        <v>1.4</v>
      </c>
      <c r="M57" s="12">
        <f t="shared" si="0"/>
        <v>117.37487008803363</v>
      </c>
    </row>
    <row r="58" spans="3:13" ht="15.6" thickBot="1" x14ac:dyDescent="0.4">
      <c r="C58" s="43" t="s">
        <v>10</v>
      </c>
      <c r="D58" s="43"/>
      <c r="E58" s="31">
        <v>12.855</v>
      </c>
      <c r="F58" s="32" t="s">
        <v>4</v>
      </c>
      <c r="L58" s="8">
        <v>1.5</v>
      </c>
      <c r="M58" s="12">
        <f t="shared" si="0"/>
        <v>201.66273824338688</v>
      </c>
    </row>
    <row r="59" spans="3:13" ht="16.8" thickBot="1" x14ac:dyDescent="0.4">
      <c r="C59" s="38" t="s">
        <v>8</v>
      </c>
      <c r="D59" s="38"/>
      <c r="E59" s="36">
        <f>DeuxPIHCCarre/E58/E58/E58/E58/E58/(EXP(HCSurK/E58/(_TC2))-1)</f>
        <v>327.73577307837104</v>
      </c>
      <c r="F59" s="14" t="s">
        <v>28</v>
      </c>
      <c r="L59" s="8">
        <v>1.6</v>
      </c>
      <c r="M59" s="12">
        <f t="shared" si="0"/>
        <v>317.13306895626943</v>
      </c>
    </row>
    <row r="60" spans="3:13" ht="15" thickBot="1" x14ac:dyDescent="0.35">
      <c r="L60" s="8">
        <v>1.8</v>
      </c>
      <c r="M60" s="12">
        <f t="shared" si="0"/>
        <v>640.84271942899727</v>
      </c>
    </row>
    <row r="61" spans="3:13" ht="15" thickBot="1" x14ac:dyDescent="0.35">
      <c r="L61" s="8">
        <v>2</v>
      </c>
      <c r="M61" s="12">
        <f t="shared" si="0"/>
        <v>1064.1413956922484</v>
      </c>
    </row>
    <row r="62" spans="3:13" ht="15" thickBot="1" x14ac:dyDescent="0.35">
      <c r="L62" s="8">
        <v>2.2000000000000002</v>
      </c>
      <c r="M62" s="12">
        <f t="shared" si="0"/>
        <v>1539.7853621503307</v>
      </c>
    </row>
    <row r="63" spans="3:13" ht="15" thickBot="1" x14ac:dyDescent="0.35">
      <c r="L63" s="8">
        <v>2.4</v>
      </c>
      <c r="M63" s="12">
        <f t="shared" si="0"/>
        <v>2017.2268923638785</v>
      </c>
    </row>
    <row r="64" spans="3:13" ht="15" thickBot="1" x14ac:dyDescent="0.35">
      <c r="L64" s="8">
        <v>2.6</v>
      </c>
      <c r="M64" s="12">
        <f t="shared" si="0"/>
        <v>2455.5027955660144</v>
      </c>
    </row>
    <row r="65" spans="1:13" ht="15" thickBot="1" x14ac:dyDescent="0.35">
      <c r="L65" s="8">
        <v>2.8</v>
      </c>
      <c r="M65" s="12">
        <f t="shared" si="0"/>
        <v>2828.0094450145166</v>
      </c>
    </row>
    <row r="66" spans="1:13" ht="15" thickBot="1" x14ac:dyDescent="0.35">
      <c r="L66" s="8">
        <v>3</v>
      </c>
      <c r="M66" s="12">
        <f t="shared" si="0"/>
        <v>3121.8534700955706</v>
      </c>
    </row>
    <row r="67" spans="1:13" ht="15" thickBot="1" x14ac:dyDescent="0.35">
      <c r="L67" s="8">
        <v>3.2</v>
      </c>
      <c r="M67" s="12">
        <f t="shared" si="0"/>
        <v>3334.7607600119886</v>
      </c>
    </row>
    <row r="68" spans="1:13" ht="15" thickBot="1" x14ac:dyDescent="0.35">
      <c r="L68" s="8">
        <v>3.4</v>
      </c>
      <c r="M68" s="12">
        <f t="shared" si="0"/>
        <v>3471.5174572090564</v>
      </c>
    </row>
    <row r="69" spans="1:13" ht="15" thickBot="1" x14ac:dyDescent="0.35">
      <c r="L69" s="8">
        <v>3.6</v>
      </c>
      <c r="M69" s="12">
        <f t="shared" si="0"/>
        <v>3540.9033468164284</v>
      </c>
    </row>
    <row r="70" spans="1:13" ht="15" thickBot="1" x14ac:dyDescent="0.35">
      <c r="E70" s="18"/>
      <c r="L70" s="8">
        <v>3.8</v>
      </c>
      <c r="M70" s="12">
        <f t="shared" si="0"/>
        <v>3553.4204713101158</v>
      </c>
    </row>
    <row r="71" spans="1:13" ht="15" thickBot="1" x14ac:dyDescent="0.35">
      <c r="L71" s="8">
        <v>4</v>
      </c>
      <c r="M71" s="12">
        <f t="shared" si="0"/>
        <v>3519.7875796634571</v>
      </c>
    </row>
    <row r="72" spans="1:13" ht="15" thickBot="1" x14ac:dyDescent="0.35">
      <c r="L72" s="8">
        <v>4.2</v>
      </c>
      <c r="M72" s="12">
        <f t="shared" si="0"/>
        <v>3450.0453388234146</v>
      </c>
    </row>
    <row r="73" spans="1:13" ht="15" thickBot="1" x14ac:dyDescent="0.35">
      <c r="L73" s="8">
        <v>4.4000000000000004</v>
      </c>
      <c r="M73" s="12">
        <f t="shared" si="0"/>
        <v>3353.097951394579</v>
      </c>
    </row>
    <row r="74" spans="1:13" ht="15" thickBot="1" x14ac:dyDescent="0.35">
      <c r="A74" s="24"/>
      <c r="B74" s="24"/>
      <c r="C74" s="24"/>
      <c r="D74" s="24"/>
      <c r="L74" s="8">
        <v>4.5999999999999996</v>
      </c>
      <c r="M74" s="12">
        <f t="shared" si="0"/>
        <v>3236.5417376718756</v>
      </c>
    </row>
    <row r="75" spans="1:13" ht="15" thickBot="1" x14ac:dyDescent="0.35">
      <c r="A75" s="22"/>
      <c r="B75" s="22"/>
      <c r="C75" s="22"/>
      <c r="D75" s="24"/>
      <c r="L75" s="8">
        <v>4.8</v>
      </c>
      <c r="M75" s="12">
        <f t="shared" si="0"/>
        <v>3106.6679810790265</v>
      </c>
    </row>
    <row r="76" spans="1:13" ht="15" thickBot="1" x14ac:dyDescent="0.35">
      <c r="A76" s="26">
        <f>2*3.1415926*6.6256*2.9989*2.998*1000000</f>
        <v>374281780.52748972</v>
      </c>
      <c r="B76" s="26">
        <f>6.6256*2.998/1.38054*1000</f>
        <v>14388.245758905936</v>
      </c>
      <c r="C76" s="25"/>
      <c r="D76" s="24"/>
      <c r="L76" s="8">
        <v>5</v>
      </c>
      <c r="M76" s="12">
        <f t="shared" si="0"/>
        <v>2968.5616855109179</v>
      </c>
    </row>
    <row r="77" spans="1:13" ht="15" thickBot="1" x14ac:dyDescent="0.35">
      <c r="A77" s="22"/>
      <c r="B77" s="22"/>
      <c r="C77" s="22"/>
      <c r="D77" s="24"/>
      <c r="L77" s="8">
        <v>5.2</v>
      </c>
      <c r="M77" s="12">
        <f t="shared" si="0"/>
        <v>2826.2451298411393</v>
      </c>
    </row>
    <row r="78" spans="1:13" ht="15" thickBot="1" x14ac:dyDescent="0.35">
      <c r="A78" s="22"/>
      <c r="B78" s="22"/>
      <c r="C78" s="22"/>
      <c r="D78" s="24"/>
      <c r="L78" s="8">
        <v>5.4</v>
      </c>
      <c r="M78" s="12">
        <f t="shared" si="0"/>
        <v>2682.8348326233227</v>
      </c>
    </row>
    <row r="79" spans="1:13" ht="15" thickBot="1" x14ac:dyDescent="0.35">
      <c r="A79" s="22"/>
      <c r="B79" s="22"/>
      <c r="C79" s="22"/>
      <c r="D79" s="24"/>
      <c r="L79" s="8">
        <v>5.6</v>
      </c>
      <c r="M79" s="12">
        <f t="shared" si="0"/>
        <v>2540.693975495346</v>
      </c>
    </row>
    <row r="80" spans="1:13" ht="15" thickBot="1" x14ac:dyDescent="0.35">
      <c r="A80" s="22"/>
      <c r="B80" s="22"/>
      <c r="C80" s="22"/>
      <c r="D80" s="24"/>
      <c r="L80" s="8">
        <v>5.8</v>
      </c>
      <c r="M80" s="12">
        <f t="shared" si="0"/>
        <v>2401.5710406850562</v>
      </c>
    </row>
    <row r="81" spans="1:13" ht="15" thickBot="1" x14ac:dyDescent="0.35">
      <c r="A81" s="22"/>
      <c r="B81" s="22"/>
      <c r="C81" s="22"/>
      <c r="D81" s="24"/>
      <c r="L81" s="8">
        <v>6</v>
      </c>
      <c r="M81" s="12">
        <f t="shared" ref="M81:M112" si="1">DeuxPIHCCarre/L81/L81/L81/L81/L81/(EXP(HCSurK/L81/(_TC2))-1)</f>
        <v>2266.7207994455089</v>
      </c>
    </row>
    <row r="82" spans="1:13" ht="15" thickBot="1" x14ac:dyDescent="0.35">
      <c r="A82" s="22"/>
      <c r="B82" s="22"/>
      <c r="C82" s="22"/>
      <c r="D82" s="24"/>
      <c r="L82" s="8">
        <v>6.2</v>
      </c>
      <c r="M82" s="12">
        <f t="shared" si="1"/>
        <v>2137.0069396774938</v>
      </c>
    </row>
    <row r="83" spans="1:13" ht="15" thickBot="1" x14ac:dyDescent="0.35">
      <c r="A83" s="22"/>
      <c r="B83" s="22"/>
      <c r="C83" s="22"/>
      <c r="D83" s="24"/>
      <c r="L83" s="8">
        <v>6.4</v>
      </c>
      <c r="M83" s="12">
        <f t="shared" si="1"/>
        <v>2012.9873348453941</v>
      </c>
    </row>
    <row r="84" spans="1:13" ht="15" thickBot="1" x14ac:dyDescent="0.35">
      <c r="A84" s="22"/>
      <c r="B84" s="22"/>
      <c r="C84" s="22"/>
      <c r="D84" s="24"/>
      <c r="L84" s="8">
        <v>6.6</v>
      </c>
      <c r="M84" s="12">
        <f t="shared" si="1"/>
        <v>1894.9837778063063</v>
      </c>
    </row>
    <row r="85" spans="1:13" ht="15" thickBot="1" x14ac:dyDescent="0.35">
      <c r="A85" s="24"/>
      <c r="B85" s="24"/>
      <c r="C85" s="24"/>
      <c r="D85" s="24"/>
      <c r="L85" s="8">
        <v>6.8</v>
      </c>
      <c r="M85" s="12">
        <f t="shared" si="1"/>
        <v>1783.1382937393362</v>
      </c>
    </row>
    <row r="86" spans="1:13" ht="15" thickBot="1" x14ac:dyDescent="0.35">
      <c r="A86" s="24"/>
      <c r="B86" s="24"/>
      <c r="C86" s="24"/>
      <c r="D86" s="24"/>
      <c r="L86" s="8">
        <v>7</v>
      </c>
      <c r="M86" s="12">
        <f t="shared" si="1"/>
        <v>1677.4581380173254</v>
      </c>
    </row>
    <row r="87" spans="1:13" ht="15" thickBot="1" x14ac:dyDescent="0.35">
      <c r="A87" s="24"/>
      <c r="B87" s="24"/>
      <c r="C87" s="24"/>
      <c r="D87" s="24"/>
      <c r="L87" s="8">
        <v>7.2</v>
      </c>
      <c r="M87" s="12">
        <f t="shared" si="1"/>
        <v>1577.8514220854038</v>
      </c>
    </row>
    <row r="88" spans="1:13" ht="15" thickBot="1" x14ac:dyDescent="0.35">
      <c r="L88" s="8">
        <v>7.4</v>
      </c>
      <c r="M88" s="12">
        <f t="shared" si="1"/>
        <v>1484.1550801566725</v>
      </c>
    </row>
    <row r="89" spans="1:13" ht="15" thickBot="1" x14ac:dyDescent="0.35">
      <c r="L89" s="8">
        <v>7.6</v>
      </c>
      <c r="M89" s="12">
        <f t="shared" si="1"/>
        <v>1396.1566419412989</v>
      </c>
    </row>
    <row r="90" spans="1:13" ht="15" thickBot="1" x14ac:dyDescent="0.35">
      <c r="L90" s="8">
        <v>7.8</v>
      </c>
      <c r="M90" s="12">
        <f t="shared" si="1"/>
        <v>1313.6110388437398</v>
      </c>
    </row>
    <row r="91" spans="1:13" ht="15" thickBot="1" x14ac:dyDescent="0.35">
      <c r="L91" s="8">
        <v>8</v>
      </c>
      <c r="M91" s="12">
        <f t="shared" si="1"/>
        <v>1236.2534562920982</v>
      </c>
    </row>
    <row r="92" spans="1:13" ht="15" thickBot="1" x14ac:dyDescent="0.35">
      <c r="L92" s="8">
        <v>8.1999999999999993</v>
      </c>
      <c r="M92" s="12">
        <f t="shared" si="1"/>
        <v>1163.8090581159163</v>
      </c>
    </row>
    <row r="93" spans="1:13" ht="15" thickBot="1" x14ac:dyDescent="0.35">
      <c r="L93" s="8">
        <v>8.4</v>
      </c>
      <c r="M93" s="12">
        <f t="shared" si="1"/>
        <v>1096.0002505969537</v>
      </c>
    </row>
    <row r="94" spans="1:13" ht="15" thickBot="1" x14ac:dyDescent="0.35">
      <c r="L94" s="8">
        <v>8.6</v>
      </c>
      <c r="M94" s="12">
        <f t="shared" si="1"/>
        <v>1032.5520220410665</v>
      </c>
    </row>
    <row r="95" spans="1:13" ht="15" thickBot="1" x14ac:dyDescent="0.35">
      <c r="L95" s="8">
        <v>8.8000000000000007</v>
      </c>
      <c r="M95" s="12">
        <f t="shared" si="1"/>
        <v>973.19578545495642</v>
      </c>
    </row>
    <row r="96" spans="1:13" ht="15" thickBot="1" x14ac:dyDescent="0.35">
      <c r="L96" s="8">
        <v>9</v>
      </c>
      <c r="M96" s="12">
        <f t="shared" si="1"/>
        <v>917.67206384427084</v>
      </c>
    </row>
    <row r="97" spans="12:13" ht="15" thickBot="1" x14ac:dyDescent="0.35">
      <c r="L97" s="8">
        <v>9.1999999999999993</v>
      </c>
      <c r="M97" s="12">
        <f t="shared" si="1"/>
        <v>865.73228655840865</v>
      </c>
    </row>
    <row r="98" spans="12:13" ht="15" thickBot="1" x14ac:dyDescent="0.35">
      <c r="L98" s="8">
        <v>9.4</v>
      </c>
      <c r="M98" s="12">
        <f t="shared" si="1"/>
        <v>817.13990806554546</v>
      </c>
    </row>
    <row r="99" spans="12:13" ht="15" thickBot="1" x14ac:dyDescent="0.35">
      <c r="L99" s="8">
        <v>9.6</v>
      </c>
      <c r="M99" s="12">
        <f t="shared" si="1"/>
        <v>771.67101499384273</v>
      </c>
    </row>
    <row r="100" spans="12:13" ht="15" thickBot="1" x14ac:dyDescent="0.35">
      <c r="L100" s="8">
        <v>9.8000000000000007</v>
      </c>
      <c r="M100" s="12">
        <f t="shared" si="1"/>
        <v>729.1145510505994</v>
      </c>
    </row>
    <row r="101" spans="12:13" ht="15" thickBot="1" x14ac:dyDescent="0.35">
      <c r="L101" s="8">
        <v>10</v>
      </c>
      <c r="M101" s="12">
        <f t="shared" si="1"/>
        <v>689.27226071913515</v>
      </c>
    </row>
    <row r="102" spans="12:13" ht="15" thickBot="1" x14ac:dyDescent="0.35">
      <c r="L102" s="8">
        <v>10.199999999999999</v>
      </c>
      <c r="M102" s="12">
        <f t="shared" si="1"/>
        <v>651.95842994284601</v>
      </c>
    </row>
    <row r="103" spans="12:13" ht="15" thickBot="1" x14ac:dyDescent="0.35">
      <c r="L103" s="8">
        <v>10.4</v>
      </c>
      <c r="M103" s="12">
        <f t="shared" si="1"/>
        <v>616.99948412265258</v>
      </c>
    </row>
    <row r="104" spans="12:13" ht="15" thickBot="1" x14ac:dyDescent="0.35">
      <c r="L104" s="8">
        <v>10.6</v>
      </c>
      <c r="M104" s="12">
        <f t="shared" si="1"/>
        <v>584.23348969551455</v>
      </c>
    </row>
    <row r="105" spans="12:13" ht="15" thickBot="1" x14ac:dyDescent="0.35">
      <c r="L105" s="8">
        <v>10.8</v>
      </c>
      <c r="M105" s="12">
        <f t="shared" si="1"/>
        <v>553.50959453807343</v>
      </c>
    </row>
    <row r="106" spans="12:13" ht="15" thickBot="1" x14ac:dyDescent="0.35">
      <c r="L106" s="8">
        <v>11</v>
      </c>
      <c r="M106" s="12">
        <f t="shared" si="1"/>
        <v>524.68743381844661</v>
      </c>
    </row>
    <row r="107" spans="12:13" ht="15" thickBot="1" x14ac:dyDescent="0.35">
      <c r="L107" s="8">
        <v>11.2</v>
      </c>
      <c r="M107" s="12">
        <f t="shared" si="1"/>
        <v>497.63652119641046</v>
      </c>
    </row>
    <row r="108" spans="12:13" ht="15" thickBot="1" x14ac:dyDescent="0.35">
      <c r="L108" s="8">
        <v>11.4</v>
      </c>
      <c r="M108" s="12">
        <f t="shared" si="1"/>
        <v>472.23564004651689</v>
      </c>
    </row>
    <row r="109" spans="12:13" ht="15" thickBot="1" x14ac:dyDescent="0.35">
      <c r="L109" s="8">
        <v>11.6</v>
      </c>
      <c r="M109" s="12">
        <f t="shared" si="1"/>
        <v>448.37224533162043</v>
      </c>
    </row>
    <row r="110" spans="12:13" ht="15" thickBot="1" x14ac:dyDescent="0.35">
      <c r="L110" s="8">
        <v>11.8</v>
      </c>
      <c r="M110" s="12">
        <f t="shared" si="1"/>
        <v>425.94188363363355</v>
      </c>
    </row>
    <row r="111" spans="12:13" ht="15" thickBot="1" x14ac:dyDescent="0.35">
      <c r="L111" s="8">
        <v>12</v>
      </c>
      <c r="M111" s="12">
        <f t="shared" si="1"/>
        <v>404.84763645453728</v>
      </c>
    </row>
    <row r="112" spans="12:13" ht="15" thickBot="1" x14ac:dyDescent="0.35">
      <c r="L112" s="8">
        <v>12.2</v>
      </c>
      <c r="M112" s="12">
        <f t="shared" si="1"/>
        <v>384.99959007605997</v>
      </c>
    </row>
    <row r="113" spans="12:13" ht="15" thickBot="1" x14ac:dyDescent="0.35">
      <c r="L113" s="8">
        <v>12.4</v>
      </c>
      <c r="M113" s="12">
        <f t="shared" ref="M113:M144" si="2">DeuxPIHCCarre/L113/L113/L113/L113/L113/(EXP(HCSurK/L113/(_TC2))-1)</f>
        <v>366.31433388667165</v>
      </c>
    </row>
    <row r="114" spans="12:13" ht="15" thickBot="1" x14ac:dyDescent="0.35">
      <c r="L114" s="8">
        <v>12.6</v>
      </c>
      <c r="M114" s="12">
        <f t="shared" si="2"/>
        <v>348.71448805152721</v>
      </c>
    </row>
    <row r="115" spans="12:13" ht="15" thickBot="1" x14ac:dyDescent="0.35">
      <c r="L115" s="8">
        <v>12.8</v>
      </c>
      <c r="M115" s="12">
        <f t="shared" si="2"/>
        <v>332.12826063753863</v>
      </c>
    </row>
    <row r="116" spans="12:13" ht="15" thickBot="1" x14ac:dyDescent="0.35">
      <c r="L116" s="8">
        <v>13</v>
      </c>
      <c r="M116" s="12">
        <f t="shared" si="2"/>
        <v>316.48903375116038</v>
      </c>
    </row>
    <row r="117" spans="12:13" ht="15" thickBot="1" x14ac:dyDescent="0.35">
      <c r="L117" s="8">
        <v>13.2</v>
      </c>
      <c r="M117" s="12">
        <f t="shared" si="2"/>
        <v>301.73497785300299</v>
      </c>
    </row>
    <row r="118" spans="12:13" ht="15" thickBot="1" x14ac:dyDescent="0.35">
      <c r="L118" s="8">
        <v>13.4</v>
      </c>
      <c r="M118" s="12">
        <f t="shared" si="2"/>
        <v>287.80869314365646</v>
      </c>
    </row>
    <row r="119" spans="12:13" ht="15" thickBot="1" x14ac:dyDescent="0.35">
      <c r="L119" s="8">
        <v>13.6</v>
      </c>
      <c r="M119" s="12">
        <f t="shared" si="2"/>
        <v>274.65687673978698</v>
      </c>
    </row>
    <row r="120" spans="12:13" ht="15" thickBot="1" x14ac:dyDescent="0.35">
      <c r="L120" s="8">
        <v>13.8</v>
      </c>
      <c r="M120" s="12">
        <f t="shared" si="2"/>
        <v>262.23001425575058</v>
      </c>
    </row>
    <row r="121" spans="12:13" ht="15" thickBot="1" x14ac:dyDescent="0.35">
      <c r="L121" s="8">
        <v>14</v>
      </c>
      <c r="M121" s="12">
        <f t="shared" si="2"/>
        <v>250.4820943557869</v>
      </c>
    </row>
    <row r="122" spans="12:13" ht="15" thickBot="1" x14ac:dyDescent="0.35">
      <c r="L122" s="8">
        <v>14.2</v>
      </c>
      <c r="M122" s="12">
        <f t="shared" si="2"/>
        <v>239.37034483138862</v>
      </c>
    </row>
    <row r="123" spans="12:13" ht="15" thickBot="1" x14ac:dyDescent="0.35">
      <c r="L123" s="8">
        <v>14.4</v>
      </c>
      <c r="M123" s="12">
        <f t="shared" si="2"/>
        <v>228.8549887769328</v>
      </c>
    </row>
    <row r="124" spans="12:13" ht="15" thickBot="1" x14ac:dyDescent="0.35">
      <c r="L124" s="8">
        <v>14.6</v>
      </c>
      <c r="M124" s="12">
        <f t="shared" si="2"/>
        <v>218.8990194757412</v>
      </c>
    </row>
    <row r="125" spans="12:13" ht="15" thickBot="1" x14ac:dyDescent="0.35">
      <c r="L125" s="8">
        <v>14.8</v>
      </c>
      <c r="M125" s="12">
        <f t="shared" si="2"/>
        <v>209.46799266204278</v>
      </c>
    </row>
    <row r="126" spans="12:13" ht="15" thickBot="1" x14ac:dyDescent="0.35">
      <c r="L126" s="8">
        <v>15</v>
      </c>
      <c r="M126" s="12">
        <f t="shared" si="2"/>
        <v>200.52983488692317</v>
      </c>
    </row>
    <row r="127" spans="12:13" ht="15" thickBot="1" x14ac:dyDescent="0.35">
      <c r="L127" s="8">
        <v>15.2</v>
      </c>
      <c r="M127" s="12">
        <f t="shared" si="2"/>
        <v>192.05466678455397</v>
      </c>
    </row>
    <row r="128" spans="12:13" ht="15" thickBot="1" x14ac:dyDescent="0.35">
      <c r="L128" s="8">
        <v>15.4</v>
      </c>
      <c r="M128" s="12">
        <f t="shared" si="2"/>
        <v>184.01464010602692</v>
      </c>
    </row>
    <row r="129" spans="12:13" ht="15" thickBot="1" x14ac:dyDescent="0.35">
      <c r="L129" s="8">
        <v>15.6</v>
      </c>
      <c r="M129" s="12">
        <f t="shared" si="2"/>
        <v>176.38378745987822</v>
      </c>
    </row>
    <row r="130" spans="12:13" ht="15" thickBot="1" x14ac:dyDescent="0.35">
      <c r="L130" s="8">
        <v>15.8</v>
      </c>
      <c r="M130" s="12">
        <f t="shared" si="2"/>
        <v>169.13788376938541</v>
      </c>
    </row>
    <row r="131" spans="12:13" ht="15" thickBot="1" x14ac:dyDescent="0.35">
      <c r="L131" s="8">
        <v>16</v>
      </c>
      <c r="M131" s="12">
        <f t="shared" si="2"/>
        <v>162.25431852586087</v>
      </c>
    </row>
    <row r="132" spans="12:13" ht="15" thickBot="1" x14ac:dyDescent="0.35">
      <c r="L132" s="8">
        <v>16.2</v>
      </c>
      <c r="M132" s="12">
        <f t="shared" si="2"/>
        <v>155.71197798370642</v>
      </c>
    </row>
    <row r="133" spans="12:13" ht="15" thickBot="1" x14ac:dyDescent="0.35">
      <c r="L133" s="8">
        <v>16.399999999999999</v>
      </c>
      <c r="M133" s="12">
        <f t="shared" si="2"/>
        <v>149.4911365064396</v>
      </c>
    </row>
    <row r="134" spans="12:13" ht="15" thickBot="1" x14ac:dyDescent="0.35">
      <c r="L134" s="8">
        <v>16.600000000000001</v>
      </c>
      <c r="M134" s="12">
        <f t="shared" si="2"/>
        <v>143.57335633295222</v>
      </c>
    </row>
    <row r="135" spans="12:13" ht="15" thickBot="1" x14ac:dyDescent="0.35">
      <c r="L135" s="8">
        <v>16.8</v>
      </c>
      <c r="M135" s="12">
        <f t="shared" si="2"/>
        <v>137.94139508976039</v>
      </c>
    </row>
    <row r="136" spans="12:13" ht="15" thickBot="1" x14ac:dyDescent="0.35">
      <c r="L136" s="8">
        <v>17</v>
      </c>
      <c r="M136" s="12">
        <f t="shared" si="2"/>
        <v>132.5791204279021</v>
      </c>
    </row>
    <row r="137" spans="12:13" ht="15" thickBot="1" x14ac:dyDescent="0.35">
      <c r="L137" s="8">
        <v>17.2</v>
      </c>
      <c r="M137" s="12">
        <f t="shared" si="2"/>
        <v>127.47143121247476</v>
      </c>
    </row>
    <row r="138" spans="12:13" ht="15" thickBot="1" x14ac:dyDescent="0.35">
      <c r="L138" s="8">
        <v>17.399999999999999</v>
      </c>
      <c r="M138" s="12">
        <f t="shared" si="2"/>
        <v>122.60418473865575</v>
      </c>
    </row>
    <row r="139" spans="12:13" ht="15" thickBot="1" x14ac:dyDescent="0.35">
      <c r="L139" s="8">
        <v>17.600000000000001</v>
      </c>
      <c r="M139" s="12">
        <f t="shared" si="2"/>
        <v>117.96412949055591</v>
      </c>
    </row>
    <row r="140" spans="12:13" ht="15" thickBot="1" x14ac:dyDescent="0.35">
      <c r="L140" s="8">
        <v>17.8</v>
      </c>
      <c r="M140" s="12">
        <f t="shared" si="2"/>
        <v>113.53884299856323</v>
      </c>
    </row>
    <row r="141" spans="12:13" ht="15" thickBot="1" x14ac:dyDescent="0.35">
      <c r="L141" s="8">
        <v>18</v>
      </c>
      <c r="M141" s="12">
        <f t="shared" si="2"/>
        <v>109.31667438711852</v>
      </c>
    </row>
    <row r="142" spans="12:13" ht="15" thickBot="1" x14ac:dyDescent="0.35">
      <c r="L142" s="8">
        <v>18.2</v>
      </c>
      <c r="M142" s="12">
        <f t="shared" si="2"/>
        <v>105.28669123830575</v>
      </c>
    </row>
    <row r="143" spans="12:13" ht="15" thickBot="1" x14ac:dyDescent="0.35">
      <c r="L143" s="8">
        <v>18.399999999999999</v>
      </c>
      <c r="M143" s="12">
        <f t="shared" si="2"/>
        <v>101.43863042740995</v>
      </c>
    </row>
    <row r="144" spans="12:13" ht="15" thickBot="1" x14ac:dyDescent="0.35">
      <c r="L144" s="8">
        <v>18.600000000000001</v>
      </c>
      <c r="M144" s="12">
        <f t="shared" si="2"/>
        <v>97.762852614892694</v>
      </c>
    </row>
    <row r="145" spans="12:13" ht="15" thickBot="1" x14ac:dyDescent="0.35">
      <c r="L145" s="8">
        <v>18.8</v>
      </c>
      <c r="M145" s="12">
        <f t="shared" ref="M145:M151" si="3">DeuxPIHCCarre/L145/L145/L145/L145/L145/(EXP(HCSurK/L145/(_TC2))-1)</f>
        <v>94.250300105217491</v>
      </c>
    </row>
    <row r="146" spans="12:13" ht="15" thickBot="1" x14ac:dyDescent="0.35">
      <c r="L146" s="8">
        <v>19</v>
      </c>
      <c r="M146" s="12">
        <f t="shared" si="3"/>
        <v>90.892457806807755</v>
      </c>
    </row>
    <row r="147" spans="12:13" ht="15" thickBot="1" x14ac:dyDescent="0.35">
      <c r="L147" s="8">
        <v>19.2</v>
      </c>
      <c r="M147" s="12">
        <f t="shared" si="3"/>
        <v>87.681317049294719</v>
      </c>
    </row>
    <row r="148" spans="12:13" ht="15" thickBot="1" x14ac:dyDescent="0.35">
      <c r="L148" s="8">
        <v>19.399999999999999</v>
      </c>
      <c r="M148" s="12">
        <f t="shared" si="3"/>
        <v>84.609342034268124</v>
      </c>
    </row>
    <row r="149" spans="12:13" ht="15" thickBot="1" x14ac:dyDescent="0.35">
      <c r="L149" s="8">
        <v>19.600000000000001</v>
      </c>
      <c r="M149" s="12">
        <f t="shared" si="3"/>
        <v>81.669438714118726</v>
      </c>
    </row>
    <row r="150" spans="12:13" ht="15" thickBot="1" x14ac:dyDescent="0.35">
      <c r="L150" s="8">
        <v>19.8</v>
      </c>
      <c r="M150" s="12">
        <f t="shared" si="3"/>
        <v>78.85492591040213</v>
      </c>
    </row>
    <row r="151" spans="12:13" ht="15" thickBot="1" x14ac:dyDescent="0.35">
      <c r="L151" s="9">
        <v>20</v>
      </c>
      <c r="M151" s="12">
        <f t="shared" si="3"/>
        <v>76.159508498573373</v>
      </c>
    </row>
  </sheetData>
  <sheetProtection algorithmName="SHA-512" hashValue="hRsICPTglT/XmNyY2h7ZLIuarwSVwv2PvK46Ys3Z90Owo9cDn5s1m9wqifIvOxr72sC972mp0e4go3kDY35GsQ==" saltValue="ivqb/vNyHC0kKvvR9VzKBw==" spinCount="100000" sheet="1" objects="1" scenarios="1" selectLockedCells="1"/>
  <mergeCells count="6">
    <mergeCell ref="C59:D59"/>
    <mergeCell ref="D47:F47"/>
    <mergeCell ref="C52:D52"/>
    <mergeCell ref="C58:D58"/>
    <mergeCell ref="C56:F57"/>
    <mergeCell ref="C53:D53"/>
  </mergeCells>
  <dataValidations count="1">
    <dataValidation type="list" errorStyle="warning" allowBlank="1" showInputMessage="1" showErrorMessage="1" sqref="F48">
      <formula1>Temp_units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_TC1</vt:lpstr>
      <vt:lpstr>_TC2</vt:lpstr>
      <vt:lpstr>_TC3</vt:lpstr>
      <vt:lpstr>DeuxPIHCCarre</vt:lpstr>
      <vt:lpstr>dist</vt:lpstr>
      <vt:lpstr>epsilon</vt:lpstr>
      <vt:lpstr>HCSurK</vt:lpstr>
      <vt:lpstr>oméga</vt:lpstr>
      <vt:lpstr>TC</vt:lpstr>
      <vt:lpstr>Temp_units</vt:lpstr>
      <vt:lpstr>TK</vt:lpstr>
      <vt:lpstr>Unit</vt:lpstr>
    </vt:vector>
  </TitlesOfParts>
  <Company>H.G.H.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Coline DAVID</cp:lastModifiedBy>
  <cp:lastPrinted>2011-11-23T14:37:19Z</cp:lastPrinted>
  <dcterms:created xsi:type="dcterms:W3CDTF">1999-02-04T08:36:42Z</dcterms:created>
  <dcterms:modified xsi:type="dcterms:W3CDTF">2017-12-22T10:34:28Z</dcterms:modified>
</cp:coreProperties>
</file>